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fs01\anvandare\hjohd\Documents\Dokumentmallar\Underlag för nulägesanalys\Rättade eller sparade dokument på webben\"/>
    </mc:Choice>
  </mc:AlternateContent>
  <bookViews>
    <workbookView xWindow="0" yWindow="0" windowWidth="28800" windowHeight="13670" firstSheet="1" activeTab="3"/>
  </bookViews>
  <sheets>
    <sheet name="Fröburna växtslag Hektar" sheetId="1" r:id="rId1"/>
    <sheet name="Fröburna växtslag länsvis" sheetId="2" r:id="rId2"/>
    <sheet name="Fröburna växtslag art &amp; sortvis" sheetId="3" r:id="rId3"/>
    <sheet name="Fröburna växtslag Ekologiskt 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2" i="3" l="1"/>
  <c r="L402" i="3"/>
  <c r="M402" i="3"/>
  <c r="G321" i="3"/>
  <c r="H321" i="3"/>
  <c r="I321" i="3"/>
  <c r="M321" i="3"/>
  <c r="N321" i="3"/>
  <c r="O321" i="3"/>
  <c r="F321" i="3"/>
  <c r="J402" i="3"/>
  <c r="K402" i="3"/>
  <c r="G402" i="3"/>
  <c r="H161" i="3"/>
  <c r="J161" i="3"/>
  <c r="K161" i="3"/>
  <c r="M161" i="3"/>
  <c r="N161" i="3"/>
  <c r="B161" i="3"/>
  <c r="P321" i="3"/>
  <c r="J349" i="3"/>
  <c r="K349" i="3"/>
  <c r="P349" i="3"/>
  <c r="P183" i="3"/>
  <c r="P161" i="3"/>
  <c r="F402" i="3"/>
  <c r="O402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C391" i="3"/>
  <c r="D321" i="3"/>
  <c r="E321" i="3"/>
  <c r="E402" i="3" s="1"/>
  <c r="C321" i="3"/>
  <c r="C21" i="2"/>
  <c r="D21" i="2"/>
  <c r="E21" i="2"/>
  <c r="F21" i="2"/>
  <c r="G21" i="2"/>
  <c r="B21" i="2"/>
  <c r="I17" i="1"/>
  <c r="J16" i="1"/>
  <c r="J17" i="1" s="1"/>
  <c r="I16" i="1"/>
  <c r="G16" i="1"/>
  <c r="F16" i="1"/>
  <c r="E16" i="1"/>
  <c r="D16" i="1"/>
  <c r="C16" i="1"/>
  <c r="C17" i="1" s="1"/>
  <c r="D17" i="1" s="1"/>
  <c r="B16" i="1"/>
  <c r="B17" i="1" s="1"/>
  <c r="H15" i="1"/>
  <c r="H14" i="1"/>
  <c r="H13" i="1"/>
  <c r="H12" i="1"/>
  <c r="H16" i="1" s="1"/>
  <c r="H9" i="1"/>
  <c r="J7" i="1"/>
  <c r="I7" i="1"/>
  <c r="H7" i="1"/>
  <c r="G7" i="1"/>
  <c r="G17" i="1" s="1"/>
  <c r="E7" i="1"/>
  <c r="E17" i="1" s="1"/>
  <c r="D7" i="1"/>
  <c r="C7" i="1"/>
  <c r="B7" i="1"/>
  <c r="F6" i="1"/>
  <c r="F7" i="1" s="1"/>
  <c r="N402" i="3" l="1"/>
  <c r="D402" i="3"/>
  <c r="H402" i="3"/>
  <c r="C402" i="3"/>
  <c r="F17" i="1"/>
  <c r="H17" i="1"/>
</calcChain>
</file>

<file path=xl/sharedStrings.xml><?xml version="1.0" encoding="utf-8"?>
<sst xmlns="http://schemas.openxmlformats.org/spreadsheetml/2006/main" count="640" uniqueCount="411">
  <si>
    <t>Fältbesiktning, fröburna växtslag (Ha)</t>
  </si>
  <si>
    <t>Växtslag</t>
  </si>
  <si>
    <t>Totalt besiktigat</t>
  </si>
  <si>
    <t xml:space="preserve">Totalt godkänt </t>
  </si>
  <si>
    <t>Totalt godkänt (%)</t>
  </si>
  <si>
    <t>Kasserad Areal</t>
  </si>
  <si>
    <t>Kasserad areal (%)</t>
  </si>
  <si>
    <t>Kass pga flyghavre</t>
  </si>
  <si>
    <t>Kass pga flyghavre (%)</t>
  </si>
  <si>
    <t>Antal Auktoriserade</t>
  </si>
  <si>
    <t>Stråsäd</t>
  </si>
  <si>
    <t>Höststråsäd</t>
  </si>
  <si>
    <t>Vårstråsäd</t>
  </si>
  <si>
    <t>Summa</t>
  </si>
  <si>
    <t>Olje- och fiberväxter</t>
  </si>
  <si>
    <t>Foderväxter</t>
  </si>
  <si>
    <t>Trindsäd</t>
  </si>
  <si>
    <t>Totalt</t>
  </si>
  <si>
    <t>Vallbaljväxter</t>
  </si>
  <si>
    <t>Gräs</t>
  </si>
  <si>
    <t>Övrigt</t>
  </si>
  <si>
    <t xml:space="preserve"> Kasserad areal</t>
  </si>
  <si>
    <t xml:space="preserve">Kass pga flyghavre </t>
  </si>
  <si>
    <t>Antal totalt</t>
  </si>
  <si>
    <t>Antal av auktoriserade</t>
  </si>
  <si>
    <t>Blekinge län</t>
  </si>
  <si>
    <t>Dalarnas län</t>
  </si>
  <si>
    <t>Gotlands län</t>
  </si>
  <si>
    <t>Gävleborgs län</t>
  </si>
  <si>
    <t>Hallands län</t>
  </si>
  <si>
    <t>Jönköpings län</t>
  </si>
  <si>
    <t>Kalmar län</t>
  </si>
  <si>
    <t>Skåne län</t>
  </si>
  <si>
    <t>Stockholms län</t>
  </si>
  <si>
    <t>Södermanlands län</t>
  </si>
  <si>
    <t>Uppsala län</t>
  </si>
  <si>
    <t>Värmlands län</t>
  </si>
  <si>
    <t>Västernorrlands län</t>
  </si>
  <si>
    <t>Västmanlands län</t>
  </si>
  <si>
    <t>Västra Götalands län</t>
  </si>
  <si>
    <t>Örebro län</t>
  </si>
  <si>
    <t>Östergötlands län</t>
  </si>
  <si>
    <t>Totalsumma</t>
  </si>
  <si>
    <t>Fältbesiktning, fröburna växtslag, länsvis (ha)</t>
  </si>
  <si>
    <t>Län</t>
  </si>
  <si>
    <t>Totalt antal</t>
  </si>
  <si>
    <t>A</t>
  </si>
  <si>
    <t>A2</t>
  </si>
  <si>
    <t>A3</t>
  </si>
  <si>
    <t>A4</t>
  </si>
  <si>
    <t>A5</t>
  </si>
  <si>
    <t>A6</t>
  </si>
  <si>
    <t>B</t>
  </si>
  <si>
    <t>C</t>
  </si>
  <si>
    <t>C1</t>
  </si>
  <si>
    <t>C2</t>
  </si>
  <si>
    <t>C3</t>
  </si>
  <si>
    <t>F</t>
  </si>
  <si>
    <t>F+A</t>
  </si>
  <si>
    <t>SNFC C</t>
  </si>
  <si>
    <t>Engelskt rajgräs</t>
  </si>
  <si>
    <t>Activa</t>
  </si>
  <si>
    <t>Amiata</t>
  </si>
  <si>
    <t>Barmotta</t>
  </si>
  <si>
    <t>Barorlando</t>
  </si>
  <si>
    <t>Briant</t>
  </si>
  <si>
    <t>Carvalis</t>
  </si>
  <si>
    <t>Darling</t>
  </si>
  <si>
    <t>Doubletime</t>
  </si>
  <si>
    <t>Escapade</t>
  </si>
  <si>
    <t>Ferris</t>
  </si>
  <si>
    <t>Figgjo</t>
  </si>
  <si>
    <t>Herbal</t>
  </si>
  <si>
    <t>Ina</t>
  </si>
  <si>
    <t>Kentaur</t>
  </si>
  <si>
    <t>Roy</t>
  </si>
  <si>
    <t>Sirtaky</t>
  </si>
  <si>
    <t>Sophie</t>
  </si>
  <si>
    <t>Soraya</t>
  </si>
  <si>
    <t>SW Birger</t>
  </si>
  <si>
    <t>SW Corvus</t>
  </si>
  <si>
    <t>SW Irene</t>
  </si>
  <si>
    <t>Zalando</t>
  </si>
  <si>
    <t>Fårsvingel</t>
  </si>
  <si>
    <t>Quatro</t>
  </si>
  <si>
    <t>Hundäxing</t>
  </si>
  <si>
    <t>Barlegro</t>
  </si>
  <si>
    <t>Beluga</t>
  </si>
  <si>
    <t>Diceros</t>
  </si>
  <si>
    <t>Kusco</t>
  </si>
  <si>
    <t>Raffut</t>
  </si>
  <si>
    <t>RGT Lovely</t>
  </si>
  <si>
    <t>Rossado</t>
  </si>
  <si>
    <t>Swante</t>
  </si>
  <si>
    <t>Hybridrajgräs</t>
  </si>
  <si>
    <t>Cador</t>
  </si>
  <si>
    <t>Rödsvingel</t>
  </si>
  <si>
    <t>Barchip</t>
  </si>
  <si>
    <t>Bardance</t>
  </si>
  <si>
    <t>Dipper</t>
  </si>
  <si>
    <t>Greenfield Com</t>
  </si>
  <si>
    <t>Joanna</t>
  </si>
  <si>
    <t>Joppa</t>
  </si>
  <si>
    <t>Kalle</t>
  </si>
  <si>
    <t>Lambada</t>
  </si>
  <si>
    <t>Loxia</t>
  </si>
  <si>
    <t>Mellori</t>
  </si>
  <si>
    <t>Musette</t>
  </si>
  <si>
    <t>Musica</t>
  </si>
  <si>
    <t>Nikky</t>
  </si>
  <si>
    <t>Polka</t>
  </si>
  <si>
    <t>Reverent</t>
  </si>
  <si>
    <t>Rubin</t>
  </si>
  <si>
    <t>Rufi</t>
  </si>
  <si>
    <t>Service</t>
  </si>
  <si>
    <t>Spice</t>
  </si>
  <si>
    <t>SW Cygnus</t>
  </si>
  <si>
    <t>Wilma</t>
  </si>
  <si>
    <t>Rörflen</t>
  </si>
  <si>
    <t>Bamse</t>
  </si>
  <si>
    <t>Rörsvingel</t>
  </si>
  <si>
    <t>Aprilia</t>
  </si>
  <si>
    <t>Aziza</t>
  </si>
  <si>
    <t>Barelite</t>
  </si>
  <si>
    <t>Bariane</t>
  </si>
  <si>
    <t>Barolex</t>
  </si>
  <si>
    <t>Délice</t>
  </si>
  <si>
    <t>Hykor</t>
  </si>
  <si>
    <t>Jugurta</t>
  </si>
  <si>
    <t>Karolina</t>
  </si>
  <si>
    <t>Kiowa</t>
  </si>
  <si>
    <t>Margo</t>
  </si>
  <si>
    <t>Merida</t>
  </si>
  <si>
    <t>Omaha</t>
  </si>
  <si>
    <t>Otaria</t>
  </si>
  <si>
    <t>Raptor III</t>
  </si>
  <si>
    <t>RGT Philona</t>
  </si>
  <si>
    <t>Spyder Ls</t>
  </si>
  <si>
    <t>Swaj</t>
  </si>
  <si>
    <t>Tropicana</t>
  </si>
  <si>
    <t>Timotej</t>
  </si>
  <si>
    <t>Barfleo</t>
  </si>
  <si>
    <t>Baronaise</t>
  </si>
  <si>
    <t>Cantal</t>
  </si>
  <si>
    <t>Comer</t>
  </si>
  <si>
    <t>Dorothy</t>
  </si>
  <si>
    <t>Grindstad</t>
  </si>
  <si>
    <t>Gunnar</t>
  </si>
  <si>
    <t>Lischka</t>
  </si>
  <si>
    <t>Polarking</t>
  </si>
  <si>
    <t>Rakel</t>
  </si>
  <si>
    <t>Rhonia</t>
  </si>
  <si>
    <t>Snorri</t>
  </si>
  <si>
    <t>Switch</t>
  </si>
  <si>
    <t>Tryggve</t>
  </si>
  <si>
    <t>Vega</t>
  </si>
  <si>
    <t>Vilhelm</t>
  </si>
  <si>
    <t>Westerwoldiskt rajgräs</t>
  </si>
  <si>
    <t>Meljump</t>
  </si>
  <si>
    <t>Swale</t>
  </si>
  <si>
    <t>Ängsgröe</t>
  </si>
  <si>
    <t>Baron</t>
  </si>
  <si>
    <t>Brooklawn</t>
  </si>
  <si>
    <t>Hilda</t>
  </si>
  <si>
    <t>Kupol</t>
  </si>
  <si>
    <t>Liberator</t>
  </si>
  <si>
    <t>Opal</t>
  </si>
  <si>
    <t>Princeton</t>
  </si>
  <si>
    <t>Sobra</t>
  </si>
  <si>
    <t>Yvette</t>
  </si>
  <si>
    <t>Ängssvingel</t>
  </si>
  <si>
    <t>Castelle</t>
  </si>
  <si>
    <t>Cosmolit</t>
  </si>
  <si>
    <t>Cosmopolitan</t>
  </si>
  <si>
    <t>Lipoche</t>
  </si>
  <si>
    <t>Pardus</t>
  </si>
  <si>
    <t>Praniza</t>
  </si>
  <si>
    <t>Prestance</t>
  </si>
  <si>
    <t>Preval</t>
  </si>
  <si>
    <t>SW Minto</t>
  </si>
  <si>
    <t>SW Revansch</t>
  </si>
  <si>
    <t>Tored</t>
  </si>
  <si>
    <t>Valtteri</t>
  </si>
  <si>
    <t>Vestar</t>
  </si>
  <si>
    <t>Höståkerböna</t>
  </si>
  <si>
    <t>Augusta</t>
  </si>
  <si>
    <t>Åkerböna</t>
  </si>
  <si>
    <t>Birgit</t>
  </si>
  <si>
    <t>Boxer</t>
  </si>
  <si>
    <t>Daisy</t>
  </si>
  <si>
    <t>Fanfare</t>
  </si>
  <si>
    <t>Fernando</t>
  </si>
  <si>
    <t>Lynx</t>
  </si>
  <si>
    <t>Stella</t>
  </si>
  <si>
    <t>Taifun</t>
  </si>
  <si>
    <t>Tiffany</t>
  </si>
  <si>
    <t>Ärt</t>
  </si>
  <si>
    <t>Bagoo</t>
  </si>
  <si>
    <t>Balder</t>
  </si>
  <si>
    <t>Bruno</t>
  </si>
  <si>
    <t>Eso</t>
  </si>
  <si>
    <t>Greenway</t>
  </si>
  <si>
    <t>Ingrid</t>
  </si>
  <si>
    <t>Orchestra</t>
  </si>
  <si>
    <t>Retrija</t>
  </si>
  <si>
    <t>Rokka</t>
  </si>
  <si>
    <t>SW Clara</t>
  </si>
  <si>
    <t>Alsikeklöver</t>
  </si>
  <si>
    <t>Frida</t>
  </si>
  <si>
    <t>Blålusern</t>
  </si>
  <si>
    <t>Plato</t>
  </si>
  <si>
    <t>SW Nexus</t>
  </si>
  <si>
    <t>Rödklöver</t>
  </si>
  <si>
    <t>Betty</t>
  </si>
  <si>
    <t>Blizard</t>
  </si>
  <si>
    <t>Dante</t>
  </si>
  <si>
    <t>Harmonie</t>
  </si>
  <si>
    <t>Kelly</t>
  </si>
  <si>
    <t>Lars</t>
  </si>
  <si>
    <t>Lemmon</t>
  </si>
  <si>
    <t>Oden</t>
  </si>
  <si>
    <t>Peggy</t>
  </si>
  <si>
    <t>Rozeta</t>
  </si>
  <si>
    <t>Selma</t>
  </si>
  <si>
    <t>Spurt</t>
  </si>
  <si>
    <t>SW Ares</t>
  </si>
  <si>
    <t>SW Yngve</t>
  </si>
  <si>
    <t>Vicky</t>
  </si>
  <si>
    <t>Vitklöver</t>
  </si>
  <si>
    <t>Alice</t>
  </si>
  <si>
    <t>Apis</t>
  </si>
  <si>
    <t>Edith</t>
  </si>
  <si>
    <t>Fiona</t>
  </si>
  <si>
    <t>Jura</t>
  </si>
  <si>
    <t>Jögeva 4</t>
  </si>
  <si>
    <t>Lena</t>
  </si>
  <si>
    <t>Lisa</t>
  </si>
  <si>
    <t>Melital</t>
  </si>
  <si>
    <t>Merwi</t>
  </si>
  <si>
    <t>Silvester</t>
  </si>
  <si>
    <t>Sonja</t>
  </si>
  <si>
    <t>SW Hebe</t>
  </si>
  <si>
    <t>Honungsört</t>
  </si>
  <si>
    <t>Nectar</t>
  </si>
  <si>
    <t>Oljerättika</t>
  </si>
  <si>
    <t>Anaconda</t>
  </si>
  <si>
    <t>Double Max</t>
  </si>
  <si>
    <t>Siletta Nova</t>
  </si>
  <si>
    <t>Höstkorn, sexrads</t>
  </si>
  <si>
    <t>KWS Astaire</t>
  </si>
  <si>
    <t>KWS Orbit</t>
  </si>
  <si>
    <t>KWS Wallace</t>
  </si>
  <si>
    <t>SY Galileoo</t>
  </si>
  <si>
    <t>Toreroo</t>
  </si>
  <si>
    <t>Höstkorn, tvårads</t>
  </si>
  <si>
    <t>Bordeaux</t>
  </si>
  <si>
    <t>Cleopatra</t>
  </si>
  <si>
    <t>Comeback</t>
  </si>
  <si>
    <t>Frigg</t>
  </si>
  <si>
    <t>SU Lautine</t>
  </si>
  <si>
    <t>Höstråg</t>
  </si>
  <si>
    <t>Durinos</t>
  </si>
  <si>
    <t>Herakles</t>
  </si>
  <si>
    <t>KWS Binntto</t>
  </si>
  <si>
    <t>KWS Serafino</t>
  </si>
  <si>
    <t>Höstrågvete</t>
  </si>
  <si>
    <t>Kasyno</t>
  </si>
  <si>
    <t>KWS Fido</t>
  </si>
  <si>
    <t>Lumaco</t>
  </si>
  <si>
    <t>Probus</t>
  </si>
  <si>
    <t>Rotego</t>
  </si>
  <si>
    <t>SU Toppus</t>
  </si>
  <si>
    <t>Temuco</t>
  </si>
  <si>
    <t>Travoris</t>
  </si>
  <si>
    <t>Höstvete</t>
  </si>
  <si>
    <t>Axioma</t>
  </si>
  <si>
    <t>Barranco</t>
  </si>
  <si>
    <t>Bright</t>
  </si>
  <si>
    <t>Brons</t>
  </si>
  <si>
    <t>Ceylon</t>
  </si>
  <si>
    <t>Ellvis</t>
  </si>
  <si>
    <t>Etana</t>
  </si>
  <si>
    <t>Festival</t>
  </si>
  <si>
    <t>Hallfreda</t>
  </si>
  <si>
    <t>Hereford</t>
  </si>
  <si>
    <t>Heroldo</t>
  </si>
  <si>
    <t>Informer</t>
  </si>
  <si>
    <t>Johanna</t>
  </si>
  <si>
    <t>Jonas</t>
  </si>
  <si>
    <t>Julius</t>
  </si>
  <si>
    <t>Kalmar</t>
  </si>
  <si>
    <t>Kask</t>
  </si>
  <si>
    <t>Kron</t>
  </si>
  <si>
    <t>KWS Ahoi</t>
  </si>
  <si>
    <t>KWS Kerrin</t>
  </si>
  <si>
    <t>Linus</t>
  </si>
  <si>
    <t>Mariboss</t>
  </si>
  <si>
    <t>Norin</t>
  </si>
  <si>
    <t>Nummersorter</t>
  </si>
  <si>
    <t>Pondus</t>
  </si>
  <si>
    <t>Praktik</t>
  </si>
  <si>
    <t>Rembrandt</t>
  </si>
  <si>
    <t>RGT Koi</t>
  </si>
  <si>
    <t>RGT Reform</t>
  </si>
  <si>
    <t>Stava</t>
  </si>
  <si>
    <t>Terence</t>
  </si>
  <si>
    <t>Torp</t>
  </si>
  <si>
    <t>Totem</t>
  </si>
  <si>
    <t>Höstrybs</t>
  </si>
  <si>
    <t>Arrivée</t>
  </si>
  <si>
    <t>Largo</t>
  </si>
  <si>
    <t>Oljelin</t>
  </si>
  <si>
    <t>Libra</t>
  </si>
  <si>
    <t>Taurus</t>
  </si>
  <si>
    <t>Vårraps</t>
  </si>
  <si>
    <t>0EN0029 CL</t>
  </si>
  <si>
    <t>Corona</t>
  </si>
  <si>
    <t>Fergus</t>
  </si>
  <si>
    <t>Greta</t>
  </si>
  <si>
    <t>INV 110 CL</t>
  </si>
  <si>
    <t>INV 140 CL</t>
  </si>
  <si>
    <t>INV 160 CL</t>
  </si>
  <si>
    <t>INV 210 CL</t>
  </si>
  <si>
    <t>Whider CL</t>
  </si>
  <si>
    <t>Vårdurumvete</t>
  </si>
  <si>
    <t>Durofinus</t>
  </si>
  <si>
    <t>Rosadur</t>
  </si>
  <si>
    <t>Tamadur</t>
  </si>
  <si>
    <t>Vårhavre</t>
  </si>
  <si>
    <t>Active</t>
  </si>
  <si>
    <t>Avanti</t>
  </si>
  <si>
    <t>Avaus</t>
  </si>
  <si>
    <t>Belinda</t>
  </si>
  <si>
    <t>Castor</t>
  </si>
  <si>
    <t>Cilla</t>
  </si>
  <si>
    <t>Delfin</t>
  </si>
  <si>
    <t>Eos</t>
  </si>
  <si>
    <t>Fatima</t>
  </si>
  <si>
    <t>Ferry</t>
  </si>
  <si>
    <t>Galant</t>
  </si>
  <si>
    <t>Guld</t>
  </si>
  <si>
    <t>Hardy</t>
  </si>
  <si>
    <t>Lion</t>
  </si>
  <si>
    <t>Montrose</t>
  </si>
  <si>
    <t>Nemesis</t>
  </si>
  <si>
    <t>Nike</t>
  </si>
  <si>
    <t>Niklas</t>
  </si>
  <si>
    <t>RGT Motala</t>
  </si>
  <si>
    <t>SW Kerstin</t>
  </si>
  <si>
    <t>Symphony</t>
  </si>
  <si>
    <t>Zorro</t>
  </si>
  <si>
    <t>Vårkorn, sexrads</t>
  </si>
  <si>
    <t>Aukusti</t>
  </si>
  <si>
    <t>IsSmyrill</t>
  </si>
  <si>
    <t>Mainio</t>
  </si>
  <si>
    <t>Severi</t>
  </si>
  <si>
    <t>SW Judit</t>
  </si>
  <si>
    <t>Vilde</t>
  </si>
  <si>
    <t>Vårkorn, tvårads</t>
  </si>
  <si>
    <t>Allan</t>
  </si>
  <si>
    <t>Anneli</t>
  </si>
  <si>
    <t>ANNIKA</t>
  </si>
  <si>
    <t>Arild</t>
  </si>
  <si>
    <t>Crescendo</t>
  </si>
  <si>
    <t>Dragoon</t>
  </si>
  <si>
    <t>Ellinor</t>
  </si>
  <si>
    <t>Feedway</t>
  </si>
  <si>
    <t>Filippa</t>
  </si>
  <si>
    <t>Flair</t>
  </si>
  <si>
    <t>Formula 1</t>
  </si>
  <si>
    <t>Hambo</t>
  </si>
  <si>
    <t>Highway</t>
  </si>
  <si>
    <t>IsKría</t>
  </si>
  <si>
    <t>KWS Irina</t>
  </si>
  <si>
    <t>Laureate</t>
  </si>
  <si>
    <t>Prospect</t>
  </si>
  <si>
    <t>RGT Planet</t>
  </si>
  <si>
    <t>Selene</t>
  </si>
  <si>
    <t>Shetty</t>
  </si>
  <si>
    <t>Skyway</t>
  </si>
  <si>
    <t>Stairway</t>
  </si>
  <si>
    <t>SW Catriona</t>
  </si>
  <si>
    <t>SW Makof</t>
  </si>
  <si>
    <t>Tellus</t>
  </si>
  <si>
    <t>Vårrågvete</t>
  </si>
  <si>
    <t>Argus</t>
  </si>
  <si>
    <t>Mazur</t>
  </si>
  <si>
    <t>Milewo</t>
  </si>
  <si>
    <t>Vårvete</t>
  </si>
  <si>
    <t>Alli</t>
  </si>
  <si>
    <t>Berlock</t>
  </si>
  <si>
    <t>Caress</t>
  </si>
  <si>
    <t>Dacke</t>
  </si>
  <si>
    <t>Diskett</t>
  </si>
  <si>
    <t>Felgen</t>
  </si>
  <si>
    <t>Flippen</t>
  </si>
  <si>
    <t>Happy</t>
  </si>
  <si>
    <t>Levels</t>
  </si>
  <si>
    <t>Nobless</t>
  </si>
  <si>
    <t>Quarna</t>
  </si>
  <si>
    <t>Roxette</t>
  </si>
  <si>
    <t>Sibelius</t>
  </si>
  <si>
    <t>Sonett</t>
  </si>
  <si>
    <t>Thorus</t>
  </si>
  <si>
    <t>WPB Skye</t>
  </si>
  <si>
    <t>Fältbesiktning, fröburna växtslag, Art- och sortvis, redovisning på klass (ha)</t>
  </si>
  <si>
    <t>Delsumma</t>
  </si>
  <si>
    <t>Art/sort</t>
  </si>
  <si>
    <t>Summa för växtslag</t>
  </si>
  <si>
    <t>Fältbesiktning, fröburna växtslag Ekologiskt (Ha)</t>
  </si>
  <si>
    <t>Total-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</si>
</sst>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4" fillId="0" borderId="0" xfId="1" applyBorder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0" fontId="1" fillId="0" borderId="0" xfId="0" applyFont="1" applyFill="1"/>
    <xf numFmtId="1" fontId="1" fillId="0" borderId="0" xfId="0" applyNumberFormat="1" applyFont="1"/>
    <xf numFmtId="1" fontId="1" fillId="0" borderId="0" xfId="0" applyNumberFormat="1" applyFont="1" applyFill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Fill="1"/>
    <xf numFmtId="0" fontId="2" fillId="0" borderId="0" xfId="2" applyFill="1" applyBorder="1"/>
    <xf numFmtId="0" fontId="3" fillId="0" borderId="0" xfId="3" applyFill="1" applyBorder="1"/>
    <xf numFmtId="0" fontId="4" fillId="0" borderId="0" xfId="1" applyFill="1" applyBorder="1"/>
    <xf numFmtId="0" fontId="0" fillId="0" borderId="0" xfId="0" applyFill="1"/>
    <xf numFmtId="0" fontId="5" fillId="0" borderId="0" xfId="0" applyFont="1" applyFill="1"/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ell2" displayName="Tabell2" ref="A3:J17" totalsRowShown="0" headerRowDxfId="48">
  <autoFilter ref="A3:J17"/>
  <tableColumns count="10">
    <tableColumn id="1" name="Växtslag" dataDxfId="47"/>
    <tableColumn id="2" name="Totalt besiktigat" dataDxfId="46"/>
    <tableColumn id="3" name="Totalt godkänt " dataDxfId="45"/>
    <tableColumn id="4" name="Totalt godkänt (%)" dataDxfId="44"/>
    <tableColumn id="5" name="Kasserad Areal" dataDxfId="43"/>
    <tableColumn id="6" name="Kasserad areal (%)" dataDxfId="42"/>
    <tableColumn id="7" name="Kass pga flyghavre" dataDxfId="41"/>
    <tableColumn id="8" name="Kass pga flyghavre (%)" dataDxfId="40"/>
    <tableColumn id="9" name="Totalt antal" dataDxfId="39"/>
    <tableColumn id="10" name="Antal Auktoriserade" dataDxfId="3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ältbesiktning fröburna växtslag (ha)" altTextSummary="Tabellen visar result från årets (2021) fältbesiktning för fröburna växtslag."/>
    </ext>
  </extLst>
</table>
</file>

<file path=xl/tables/table2.xml><?xml version="1.0" encoding="utf-8"?>
<table xmlns="http://schemas.openxmlformats.org/spreadsheetml/2006/main" id="3" name="Tabell3" displayName="Tabell3" ref="A3:G21" totalsRowShown="0" headerRowDxfId="37" dataDxfId="36">
  <autoFilter ref="A3:G21"/>
  <tableColumns count="7">
    <tableColumn id="1" name="Län" dataDxfId="35"/>
    <tableColumn id="2" name="Totalt besiktigat" dataDxfId="34"/>
    <tableColumn id="3" name="Totalt godkänt " dataDxfId="33"/>
    <tableColumn id="4" name=" Kasserad areal" dataDxfId="32"/>
    <tableColumn id="5" name="Kass pga flyghavre " dataDxfId="31"/>
    <tableColumn id="6" name="Antal totalt" dataDxfId="30"/>
    <tableColumn id="7" name="Antal av auktoriserade" dataDxfId="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ältbesiktning fröburna växtslag länsvis (ha)" altTextSummary="Tabellen visar result från årets (2021) fältbesiktning för fröburna växtslag."/>
    </ext>
  </extLst>
</table>
</file>

<file path=xl/tables/table3.xml><?xml version="1.0" encoding="utf-8"?>
<table xmlns="http://schemas.openxmlformats.org/spreadsheetml/2006/main" id="6" name="Tabell6" displayName="Tabell6" ref="A4:P402" totalsRowShown="0" headerRowDxfId="28" dataDxfId="27">
  <autoFilter ref="A4:P402"/>
  <tableColumns count="16">
    <tableColumn id="1" name="Art/sort" dataDxfId="26"/>
    <tableColumn id="2" name="A" dataDxfId="25"/>
    <tableColumn id="3" name="A2" dataDxfId="24"/>
    <tableColumn id="4" name="A3" dataDxfId="23"/>
    <tableColumn id="5" name="A4" dataDxfId="22"/>
    <tableColumn id="6" name="A5" dataDxfId="21"/>
    <tableColumn id="7" name="A6" dataDxfId="20"/>
    <tableColumn id="8" name="B" dataDxfId="19"/>
    <tableColumn id="9" name="C" dataDxfId="18"/>
    <tableColumn id="10" name="C1" dataDxfId="17"/>
    <tableColumn id="11" name="C2" dataDxfId="16"/>
    <tableColumn id="12" name="C3" dataDxfId="15"/>
    <tableColumn id="13" name="F" dataDxfId="14"/>
    <tableColumn id="14" name="F+A" dataDxfId="13"/>
    <tableColumn id="15" name="SNFC C" dataDxfId="12"/>
    <tableColumn id="16" name="Total- summa" data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ältbesiktning fröburna växtslag art- och sortvis" altTextSummary="Tabellen visar result från årets (2021) fältbesiktning för fröburna växtslag redovisat i klass per art och sort"/>
    </ext>
  </extLst>
</table>
</file>

<file path=xl/tables/table4.xml><?xml version="1.0" encoding="utf-8"?>
<table xmlns="http://schemas.openxmlformats.org/spreadsheetml/2006/main" id="5" name="Tabell5" displayName="Tabell5" ref="A3:J166" totalsRowShown="0" headerRowDxfId="10" dataDxfId="9">
  <autoFilter ref="A3:J166"/>
  <tableColumns count="10">
    <tableColumn id="1" name="Art/sort"/>
    <tableColumn id="2" name="A2" dataDxfId="8"/>
    <tableColumn id="3" name="A4" dataDxfId="7"/>
    <tableColumn id="4" name="A5" dataDxfId="6"/>
    <tableColumn id="5" name="C" dataDxfId="5"/>
    <tableColumn id="6" name="C1" dataDxfId="4"/>
    <tableColumn id="7" name="C2" dataDxfId="3"/>
    <tableColumn id="8" name="F" dataDxfId="2"/>
    <tableColumn id="9" name="SNFC C" dataDxfId="1"/>
    <tableColumn id="10" name="Totalsumma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röburna växtslag ekologikst (Ha)" altTextSummary="Tabellen visar result från årets (2021) fältbesiktning för fröburna växtslag ekologisk odling. 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D19" sqref="D19"/>
    </sheetView>
  </sheetViews>
  <sheetFormatPr defaultColWidth="8.75" defaultRowHeight="12.5" x14ac:dyDescent="0.25"/>
  <cols>
    <col min="1" max="1" width="16.25" style="1" customWidth="1"/>
    <col min="2" max="2" width="11.33203125" style="1" customWidth="1"/>
    <col min="3" max="3" width="10" style="1" customWidth="1"/>
    <col min="4" max="4" width="12" style="1" customWidth="1"/>
    <col min="5" max="5" width="11.75" style="1" customWidth="1"/>
    <col min="6" max="6" width="10.25" style="1" customWidth="1"/>
    <col min="7" max="7" width="11.33203125" style="1" customWidth="1"/>
    <col min="8" max="8" width="12.75" style="1" customWidth="1"/>
    <col min="9" max="9" width="8.5" style="1" customWidth="1"/>
    <col min="10" max="10" width="12.5" style="1" customWidth="1"/>
    <col min="11" max="16384" width="8.75" style="1"/>
  </cols>
  <sheetData>
    <row r="1" spans="1:10" ht="18" x14ac:dyDescent="0.4">
      <c r="A1" s="2" t="s">
        <v>0</v>
      </c>
    </row>
    <row r="3" spans="1:10" ht="25.5" x14ac:dyDescent="0.3">
      <c r="A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45</v>
      </c>
      <c r="J3" s="3" t="s">
        <v>9</v>
      </c>
    </row>
    <row r="4" spans="1:10" ht="14" x14ac:dyDescent="0.3">
      <c r="A4" s="5" t="s">
        <v>10</v>
      </c>
      <c r="H4" s="6"/>
    </row>
    <row r="5" spans="1:10" x14ac:dyDescent="0.25">
      <c r="A5" s="1" t="s">
        <v>11</v>
      </c>
      <c r="B5" s="7">
        <v>16638.521359756589</v>
      </c>
      <c r="C5" s="7">
        <v>16439.621362999082</v>
      </c>
      <c r="D5" s="7">
        <v>98.288094566025123</v>
      </c>
      <c r="E5" s="7">
        <v>198.89999675750735</v>
      </c>
      <c r="F5" s="7">
        <v>1.7119054339748712</v>
      </c>
      <c r="G5" s="7">
        <v>152.59999704360962</v>
      </c>
      <c r="H5" s="8">
        <v>0.91700000000000004</v>
      </c>
      <c r="I5" s="1">
        <v>382</v>
      </c>
      <c r="J5" s="1">
        <v>66</v>
      </c>
    </row>
    <row r="6" spans="1:10" x14ac:dyDescent="0.25">
      <c r="A6" s="1" t="s">
        <v>12</v>
      </c>
      <c r="B6" s="7">
        <v>25367.381483435631</v>
      </c>
      <c r="C6" s="7">
        <v>24320.481484770775</v>
      </c>
      <c r="D6" s="7">
        <v>95.576350528834382</v>
      </c>
      <c r="E6" s="7">
        <v>1046.8999986648564</v>
      </c>
      <c r="F6" s="7">
        <f>E6/B6*100</f>
        <v>4.1269533449814686</v>
      </c>
      <c r="G6" s="7">
        <v>913.29999828338657</v>
      </c>
      <c r="H6" s="8">
        <v>3.6</v>
      </c>
      <c r="I6" s="1">
        <v>660</v>
      </c>
      <c r="J6" s="1">
        <v>88</v>
      </c>
    </row>
    <row r="7" spans="1:10" x14ac:dyDescent="0.25">
      <c r="A7" s="9" t="s">
        <v>13</v>
      </c>
      <c r="B7" s="7">
        <f>SUM(B5:B6)</f>
        <v>42005.90284319222</v>
      </c>
      <c r="C7" s="7">
        <f>SUM(C5:C6)</f>
        <v>40760.102847769856</v>
      </c>
      <c r="D7" s="7">
        <f>(D5+D6)/2</f>
        <v>96.932222547429745</v>
      </c>
      <c r="E7" s="7">
        <f>SUM(E5:E6)</f>
        <v>1245.7999954223637</v>
      </c>
      <c r="F7" s="7">
        <f>(F5+F6)/2</f>
        <v>2.9194293894781698</v>
      </c>
      <c r="G7" s="7">
        <f>SUM(G5:G6)</f>
        <v>1065.8999953269963</v>
      </c>
      <c r="H7" s="8">
        <f>(H5+H6)/2</f>
        <v>2.2585000000000002</v>
      </c>
      <c r="I7" s="1">
        <f>SUM(I5:I6)</f>
        <v>1042</v>
      </c>
      <c r="J7" s="1">
        <f>SUM(J5:J6)</f>
        <v>154</v>
      </c>
    </row>
    <row r="8" spans="1:10" ht="13" x14ac:dyDescent="0.3">
      <c r="A8" s="10" t="s">
        <v>14</v>
      </c>
      <c r="H8" s="6"/>
    </row>
    <row r="9" spans="1:10" x14ac:dyDescent="0.25">
      <c r="A9" s="1" t="s">
        <v>14</v>
      </c>
      <c r="B9" s="7">
        <v>526.60000152885925</v>
      </c>
      <c r="C9" s="7">
        <v>521.60000152885925</v>
      </c>
      <c r="D9" s="7">
        <v>98.563218390804607</v>
      </c>
      <c r="E9" s="1">
        <v>5</v>
      </c>
      <c r="F9" s="7">
        <v>1.4367816091954024</v>
      </c>
      <c r="G9" s="1">
        <v>5</v>
      </c>
      <c r="H9" s="8">
        <f>G12/B12*100</f>
        <v>8.6146033950661494</v>
      </c>
      <c r="I9" s="1">
        <v>29</v>
      </c>
      <c r="J9" s="1">
        <v>10</v>
      </c>
    </row>
    <row r="10" spans="1:10" x14ac:dyDescent="0.25">
      <c r="A10" s="9" t="s">
        <v>13</v>
      </c>
      <c r="B10" s="7">
        <v>526.60000152885925</v>
      </c>
      <c r="C10" s="7">
        <v>521.60000152885925</v>
      </c>
      <c r="D10" s="7">
        <v>98.563218390804607</v>
      </c>
      <c r="E10" s="1">
        <v>5</v>
      </c>
      <c r="F10" s="7">
        <v>1.4367816091954024</v>
      </c>
      <c r="G10" s="1">
        <v>5</v>
      </c>
      <c r="H10" s="6">
        <v>9</v>
      </c>
      <c r="I10" s="1">
        <v>29</v>
      </c>
      <c r="J10" s="1">
        <v>10</v>
      </c>
    </row>
    <row r="11" spans="1:10" ht="13" x14ac:dyDescent="0.3">
      <c r="A11" s="10" t="s">
        <v>15</v>
      </c>
      <c r="H11" s="6"/>
    </row>
    <row r="12" spans="1:10" x14ac:dyDescent="0.25">
      <c r="A12" s="1" t="s">
        <v>16</v>
      </c>
      <c r="B12" s="7">
        <v>5750.7000031471252</v>
      </c>
      <c r="C12" s="7">
        <v>5182.5000061988831</v>
      </c>
      <c r="D12" s="7">
        <v>91.290446986977287</v>
      </c>
      <c r="E12" s="7">
        <v>568.19999694824196</v>
      </c>
      <c r="F12" s="7">
        <v>8.7095530130227115</v>
      </c>
      <c r="G12" s="7">
        <v>495.39999771118136</v>
      </c>
      <c r="H12" s="8">
        <f>G12/B12*100</f>
        <v>8.6146033950661494</v>
      </c>
      <c r="I12" s="1">
        <v>235</v>
      </c>
      <c r="J12" s="1">
        <v>30</v>
      </c>
    </row>
    <row r="13" spans="1:10" x14ac:dyDescent="0.25">
      <c r="A13" s="1" t="s">
        <v>18</v>
      </c>
      <c r="B13" s="7">
        <v>4680.9500042945147</v>
      </c>
      <c r="C13" s="7">
        <v>4647.4500042945147</v>
      </c>
      <c r="D13" s="7">
        <v>99.31114191494359</v>
      </c>
      <c r="E13" s="7">
        <v>33.5</v>
      </c>
      <c r="F13" s="7">
        <v>0.68885808505639878</v>
      </c>
      <c r="G13" s="7">
        <v>14.5</v>
      </c>
      <c r="H13" s="8">
        <f t="shared" ref="H13:H15" si="0">G13/B13*100</f>
        <v>0.30976617965791231</v>
      </c>
      <c r="I13" s="1">
        <v>261</v>
      </c>
      <c r="J13" s="1">
        <v>39</v>
      </c>
    </row>
    <row r="14" spans="1:10" x14ac:dyDescent="0.25">
      <c r="A14" s="1" t="s">
        <v>19</v>
      </c>
      <c r="B14" s="7">
        <v>14758.830017499628</v>
      </c>
      <c r="C14" s="7">
        <v>14649.03001778573</v>
      </c>
      <c r="D14" s="7">
        <v>99.329096156131612</v>
      </c>
      <c r="E14" s="7">
        <v>109.79999971389773</v>
      </c>
      <c r="F14" s="7">
        <v>0.67090384386839097</v>
      </c>
      <c r="G14" s="7">
        <v>75.899999618530302</v>
      </c>
      <c r="H14" s="8">
        <f t="shared" si="0"/>
        <v>0.51426840426060361</v>
      </c>
      <c r="I14" s="1">
        <v>604</v>
      </c>
      <c r="J14" s="1">
        <v>132</v>
      </c>
    </row>
    <row r="15" spans="1:10" x14ac:dyDescent="0.25">
      <c r="A15" s="1" t="s">
        <v>20</v>
      </c>
      <c r="B15" s="7">
        <v>51.299999713897705</v>
      </c>
      <c r="C15" s="7">
        <v>51.299999713897705</v>
      </c>
      <c r="D15" s="1">
        <v>100</v>
      </c>
      <c r="E15" s="1">
        <v>0</v>
      </c>
      <c r="F15" s="1">
        <v>0</v>
      </c>
      <c r="G15" s="1">
        <v>0</v>
      </c>
      <c r="H15" s="8">
        <f t="shared" si="0"/>
        <v>0</v>
      </c>
      <c r="I15" s="1">
        <v>5</v>
      </c>
      <c r="J15" s="1">
        <v>0</v>
      </c>
    </row>
    <row r="16" spans="1:10" x14ac:dyDescent="0.25">
      <c r="A16" s="9" t="s">
        <v>13</v>
      </c>
      <c r="B16" s="7">
        <f>SUM(B12:B15)</f>
        <v>25241.780024655163</v>
      </c>
      <c r="C16" s="7">
        <f>SUM(C12:C15)</f>
        <v>24530.280027993023</v>
      </c>
      <c r="D16" s="7">
        <f>(D12+D13+D14+D15)/4</f>
        <v>97.482671264513129</v>
      </c>
      <c r="E16" s="7">
        <f>SUM(E12:E15)</f>
        <v>711.49999666213967</v>
      </c>
      <c r="F16" s="7">
        <f>(F12+F13+F14+F15)/4</f>
        <v>2.5173287354868754</v>
      </c>
      <c r="G16" s="7">
        <f>SUM(G12:G15)</f>
        <v>585.79999732971169</v>
      </c>
      <c r="H16" s="8">
        <f>(H12+H13+H14+H15)/4</f>
        <v>2.359659494746166</v>
      </c>
      <c r="I16" s="1">
        <f>SUM(I12:I15)</f>
        <v>1105</v>
      </c>
      <c r="J16" s="1">
        <f>SUM(J12:J15)</f>
        <v>201</v>
      </c>
    </row>
    <row r="17" spans="1:10" ht="13" x14ac:dyDescent="0.3">
      <c r="A17" s="11" t="s">
        <v>17</v>
      </c>
      <c r="B17" s="12">
        <f>B7+B10+B16</f>
        <v>67774.282869376242</v>
      </c>
      <c r="C17" s="12">
        <f>C7+C10+C16</f>
        <v>65811.982877291739</v>
      </c>
      <c r="D17" s="12">
        <f>(C17/B17)*100</f>
        <v>97.104653994101994</v>
      </c>
      <c r="E17" s="12">
        <f>E7+E10+E16</f>
        <v>1962.2999920845034</v>
      </c>
      <c r="F17" s="12">
        <f>(E17/B17)*100</f>
        <v>2.8953460058980087</v>
      </c>
      <c r="G17" s="12">
        <f>G7+G10+G16</f>
        <v>1656.699992656708</v>
      </c>
      <c r="H17" s="13">
        <f>(G17/B17)*100</f>
        <v>2.4444375100946831</v>
      </c>
      <c r="I17" s="10">
        <f>I7+I10+I16</f>
        <v>2176</v>
      </c>
      <c r="J17" s="10">
        <f>J7+J10+J16</f>
        <v>365</v>
      </c>
    </row>
  </sheetData>
  <pageMargins left="0.7" right="0.7" top="1.3571428571428572" bottom="0.75" header="0.3" footer="0.3"/>
  <pageSetup paperSize="9" orientation="landscape" r:id="rId1"/>
  <headerFooter>
    <oddHeader>&amp;L&amp;G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F16" sqref="F16"/>
    </sheetView>
  </sheetViews>
  <sheetFormatPr defaultColWidth="8.58203125" defaultRowHeight="12.5" x14ac:dyDescent="0.25"/>
  <cols>
    <col min="1" max="1" width="16.5" style="1" customWidth="1"/>
    <col min="2" max="2" width="11.33203125" style="1" customWidth="1"/>
    <col min="3" max="3" width="11" style="1" customWidth="1"/>
    <col min="4" max="4" width="11.08203125" style="1" customWidth="1"/>
    <col min="5" max="5" width="11.75" style="1" customWidth="1"/>
    <col min="6" max="6" width="8.25" style="1" customWidth="1"/>
    <col min="7" max="7" width="13.5" style="1" customWidth="1"/>
    <col min="8" max="16384" width="8.58203125" style="1"/>
  </cols>
  <sheetData>
    <row r="1" spans="1:7" ht="18" x14ac:dyDescent="0.4">
      <c r="A1" s="2" t="s">
        <v>43</v>
      </c>
    </row>
    <row r="3" spans="1:7" ht="24.75" customHeight="1" x14ac:dyDescent="0.25">
      <c r="A3" s="1" t="s">
        <v>44</v>
      </c>
      <c r="B3" s="3" t="s">
        <v>2</v>
      </c>
      <c r="C3" s="3" t="s">
        <v>3</v>
      </c>
      <c r="D3" s="3" t="s">
        <v>21</v>
      </c>
      <c r="E3" s="3" t="s">
        <v>22</v>
      </c>
      <c r="F3" s="3" t="s">
        <v>23</v>
      </c>
      <c r="G3" s="3" t="s">
        <v>24</v>
      </c>
    </row>
    <row r="4" spans="1:7" x14ac:dyDescent="0.25">
      <c r="A4" s="1" t="s">
        <v>25</v>
      </c>
      <c r="B4" s="7">
        <v>119.09999942779547</v>
      </c>
      <c r="C4" s="7">
        <v>119.09999942779547</v>
      </c>
      <c r="D4" s="7">
        <v>0</v>
      </c>
      <c r="E4" s="7">
        <v>0</v>
      </c>
      <c r="F4" s="7">
        <v>3</v>
      </c>
      <c r="G4" s="7">
        <v>0</v>
      </c>
    </row>
    <row r="5" spans="1:7" x14ac:dyDescent="0.25">
      <c r="A5" s="1" t="s">
        <v>26</v>
      </c>
      <c r="B5" s="7">
        <v>76.299999237060504</v>
      </c>
      <c r="C5" s="7">
        <v>70.299999237060504</v>
      </c>
      <c r="D5" s="7">
        <v>6</v>
      </c>
      <c r="E5" s="7">
        <v>0</v>
      </c>
      <c r="F5" s="7">
        <v>3</v>
      </c>
      <c r="G5" s="7">
        <v>0</v>
      </c>
    </row>
    <row r="6" spans="1:7" x14ac:dyDescent="0.25">
      <c r="A6" s="1" t="s">
        <v>27</v>
      </c>
      <c r="B6" s="7">
        <v>2020.2000045776367</v>
      </c>
      <c r="C6" s="7">
        <v>1905.9000058174133</v>
      </c>
      <c r="D6" s="7">
        <v>114.29999876022335</v>
      </c>
      <c r="E6" s="7">
        <v>94.299998760223346</v>
      </c>
      <c r="F6" s="7">
        <v>81</v>
      </c>
      <c r="G6" s="7">
        <v>0</v>
      </c>
    </row>
    <row r="7" spans="1:7" x14ac:dyDescent="0.25">
      <c r="A7" s="1" t="s">
        <v>28</v>
      </c>
      <c r="B7" s="7">
        <v>39.5</v>
      </c>
      <c r="C7" s="7">
        <v>39.5</v>
      </c>
      <c r="D7" s="7">
        <v>0</v>
      </c>
      <c r="E7" s="7">
        <v>0</v>
      </c>
      <c r="F7" s="7">
        <v>2</v>
      </c>
      <c r="G7" s="7">
        <v>0</v>
      </c>
    </row>
    <row r="8" spans="1:7" x14ac:dyDescent="0.25">
      <c r="A8" s="1" t="s">
        <v>29</v>
      </c>
      <c r="B8" s="7">
        <v>1952.2999835014339</v>
      </c>
      <c r="C8" s="7">
        <v>1945.2999835014339</v>
      </c>
      <c r="D8" s="7">
        <v>7</v>
      </c>
      <c r="E8" s="7">
        <v>7</v>
      </c>
      <c r="F8" s="7">
        <v>60</v>
      </c>
      <c r="G8" s="7">
        <v>10</v>
      </c>
    </row>
    <row r="9" spans="1:7" x14ac:dyDescent="0.25">
      <c r="A9" s="1" t="s">
        <v>30</v>
      </c>
      <c r="B9" s="7">
        <v>70.600000381469698</v>
      </c>
      <c r="C9" s="7">
        <v>70.600000381469698</v>
      </c>
      <c r="D9" s="7">
        <v>0</v>
      </c>
      <c r="E9" s="7">
        <v>0</v>
      </c>
      <c r="F9" s="7">
        <v>5</v>
      </c>
      <c r="G9" s="7">
        <v>1</v>
      </c>
    </row>
    <row r="10" spans="1:7" x14ac:dyDescent="0.25">
      <c r="A10" s="1" t="s">
        <v>31</v>
      </c>
      <c r="B10" s="7">
        <v>730.20000028610195</v>
      </c>
      <c r="C10" s="7">
        <v>676.60000181198109</v>
      </c>
      <c r="D10" s="7">
        <v>53.599998474121001</v>
      </c>
      <c r="E10" s="7">
        <v>53.599998474121001</v>
      </c>
      <c r="F10" s="7">
        <v>29</v>
      </c>
      <c r="G10" s="7">
        <v>2</v>
      </c>
    </row>
    <row r="11" spans="1:7" x14ac:dyDescent="0.25">
      <c r="A11" s="1" t="s">
        <v>32</v>
      </c>
      <c r="B11" s="7">
        <v>23051</v>
      </c>
      <c r="C11" s="7">
        <v>22729</v>
      </c>
      <c r="D11" s="7">
        <v>322.79999542236322</v>
      </c>
      <c r="E11" s="7">
        <v>222.6999969482421</v>
      </c>
      <c r="F11" s="7">
        <v>708</v>
      </c>
      <c r="G11" s="7">
        <v>220</v>
      </c>
    </row>
    <row r="12" spans="1:7" x14ac:dyDescent="0.25">
      <c r="A12" s="1" t="s">
        <v>33</v>
      </c>
      <c r="B12" s="7">
        <v>530.80000114440918</v>
      </c>
      <c r="C12" s="7">
        <v>438.80000305175793</v>
      </c>
      <c r="D12" s="7">
        <v>91.99999809265131</v>
      </c>
      <c r="E12" s="7">
        <v>91.99999809265131</v>
      </c>
      <c r="F12" s="7">
        <v>16</v>
      </c>
      <c r="G12" s="7">
        <v>0</v>
      </c>
    </row>
    <row r="13" spans="1:7" x14ac:dyDescent="0.25">
      <c r="A13" s="1" t="s">
        <v>34</v>
      </c>
      <c r="B13" s="7">
        <v>2035.5099968910215</v>
      </c>
      <c r="C13" s="7">
        <v>1952.6099991798399</v>
      </c>
      <c r="D13" s="7">
        <v>82.899997711181513</v>
      </c>
      <c r="E13" s="7">
        <v>82.899997711181513</v>
      </c>
      <c r="F13" s="7">
        <v>59</v>
      </c>
      <c r="G13" s="7">
        <v>0</v>
      </c>
    </row>
    <row r="14" spans="1:7" x14ac:dyDescent="0.25">
      <c r="A14" s="1" t="s">
        <v>35</v>
      </c>
      <c r="B14" s="7">
        <v>2391.5200095176697</v>
      </c>
      <c r="C14" s="7">
        <v>2272.8200078010559</v>
      </c>
      <c r="D14" s="7">
        <v>118.70000171661366</v>
      </c>
      <c r="E14" s="7">
        <v>118.70000171661366</v>
      </c>
      <c r="F14" s="7">
        <v>84</v>
      </c>
      <c r="G14" s="7">
        <v>1</v>
      </c>
    </row>
    <row r="15" spans="1:7" x14ac:dyDescent="0.25">
      <c r="A15" s="1" t="s">
        <v>36</v>
      </c>
      <c r="B15" s="7">
        <v>1010.1999940872187</v>
      </c>
      <c r="C15" s="7">
        <v>998.69999408721867</v>
      </c>
      <c r="D15" s="7">
        <v>11.5</v>
      </c>
      <c r="E15" s="7">
        <v>11.5</v>
      </c>
      <c r="F15" s="7">
        <v>26</v>
      </c>
      <c r="G15" s="7">
        <v>0</v>
      </c>
    </row>
    <row r="16" spans="1:7" x14ac:dyDescent="0.25">
      <c r="A16" s="1" t="s">
        <v>37</v>
      </c>
      <c r="B16" s="7">
        <v>1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</row>
    <row r="17" spans="1:7" x14ac:dyDescent="0.25">
      <c r="A17" s="1" t="s">
        <v>38</v>
      </c>
      <c r="B17" s="7">
        <v>2151.5999953746796</v>
      </c>
      <c r="C17" s="7">
        <v>2124.6999950408936</v>
      </c>
      <c r="D17" s="7">
        <v>26.900000333785989</v>
      </c>
      <c r="E17" s="7">
        <v>19.900000333785989</v>
      </c>
      <c r="F17" s="7">
        <v>80</v>
      </c>
      <c r="G17" s="7">
        <v>0</v>
      </c>
    </row>
    <row r="18" spans="1:7" x14ac:dyDescent="0.25">
      <c r="A18" s="1" t="s">
        <v>39</v>
      </c>
      <c r="B18" s="7">
        <v>17589</v>
      </c>
      <c r="C18" s="7">
        <v>16838</v>
      </c>
      <c r="D18" s="7">
        <v>751</v>
      </c>
      <c r="E18" s="7">
        <v>609.69999909400963</v>
      </c>
      <c r="F18" s="7">
        <v>533</v>
      </c>
      <c r="G18" s="7">
        <v>3</v>
      </c>
    </row>
    <row r="19" spans="1:7" x14ac:dyDescent="0.25">
      <c r="A19" s="1" t="s">
        <v>40</v>
      </c>
      <c r="B19" s="7">
        <v>4829.0000138282785</v>
      </c>
      <c r="C19" s="7">
        <v>4671.2000131607056</v>
      </c>
      <c r="D19" s="7">
        <v>157.80000066757211</v>
      </c>
      <c r="E19" s="7">
        <v>153.80000066757211</v>
      </c>
      <c r="F19" s="7">
        <v>144</v>
      </c>
      <c r="G19" s="7">
        <v>18</v>
      </c>
    </row>
    <row r="20" spans="1:7" x14ac:dyDescent="0.25">
      <c r="A20" s="1" t="s">
        <v>41</v>
      </c>
      <c r="B20" s="7">
        <v>9176.1999938488007</v>
      </c>
      <c r="C20" s="7">
        <v>8958.1999928951263</v>
      </c>
      <c r="D20" s="7">
        <v>218.00000095367443</v>
      </c>
      <c r="E20" s="7">
        <v>190.60000085830697</v>
      </c>
      <c r="F20" s="7">
        <v>342</v>
      </c>
      <c r="G20" s="7">
        <v>110</v>
      </c>
    </row>
    <row r="21" spans="1:7" ht="13" x14ac:dyDescent="0.3">
      <c r="A21" s="10" t="s">
        <v>42</v>
      </c>
      <c r="B21" s="12">
        <f>SUM(B4:B20)</f>
        <v>67774.029992103577</v>
      </c>
      <c r="C21" s="12">
        <f t="shared" ref="C21:G21" si="0">SUM(C4:C20)</f>
        <v>65812.329995393753</v>
      </c>
      <c r="D21" s="12">
        <f t="shared" si="0"/>
        <v>1962.4999921321864</v>
      </c>
      <c r="E21" s="12">
        <f t="shared" si="0"/>
        <v>1656.6999926567073</v>
      </c>
      <c r="F21" s="12">
        <f t="shared" si="0"/>
        <v>2176</v>
      </c>
      <c r="G21" s="12">
        <f t="shared" si="0"/>
        <v>365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0"/>
  <sheetViews>
    <sheetView topLeftCell="A382" zoomScaleNormal="100" workbookViewId="0">
      <selection activeCell="P402" sqref="B7:P402"/>
    </sheetView>
  </sheetViews>
  <sheetFormatPr defaultColWidth="8.58203125" defaultRowHeight="12.5" x14ac:dyDescent="0.25"/>
  <cols>
    <col min="1" max="1" width="20.33203125" style="1" customWidth="1"/>
    <col min="2" max="3" width="6.5" style="1" customWidth="1"/>
    <col min="4" max="14" width="6.25" style="1" customWidth="1"/>
    <col min="15" max="15" width="8.75" style="1" customWidth="1"/>
    <col min="16" max="16" width="8.08203125" style="1" customWidth="1"/>
    <col min="17" max="16384" width="8.58203125" style="1"/>
  </cols>
  <sheetData>
    <row r="1" spans="1:16" ht="18" x14ac:dyDescent="0.4">
      <c r="A1" s="2" t="s">
        <v>405</v>
      </c>
    </row>
    <row r="4" spans="1:16" ht="25.5" x14ac:dyDescent="0.3">
      <c r="A4" s="21" t="s">
        <v>407</v>
      </c>
      <c r="B4" s="1" t="s">
        <v>46</v>
      </c>
      <c r="C4" s="1" t="s">
        <v>47</v>
      </c>
      <c r="D4" s="1" t="s">
        <v>48</v>
      </c>
      <c r="E4" s="1" t="s">
        <v>49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3" t="s">
        <v>410</v>
      </c>
    </row>
    <row r="5" spans="1:16" ht="16.5" x14ac:dyDescent="0.35">
      <c r="A5" s="17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4" x14ac:dyDescent="0.3">
      <c r="A6" s="18" t="s">
        <v>248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6" t="s">
        <v>249</v>
      </c>
      <c r="B7" s="22"/>
      <c r="C7" s="22"/>
      <c r="D7" s="22"/>
      <c r="E7" s="22"/>
      <c r="F7" s="22"/>
      <c r="G7" s="22"/>
      <c r="H7" s="22"/>
      <c r="I7" s="22"/>
      <c r="J7" s="22">
        <v>113.30000114440921</v>
      </c>
      <c r="K7" s="22">
        <v>30</v>
      </c>
      <c r="L7" s="22"/>
      <c r="M7" s="22"/>
      <c r="N7" s="22"/>
      <c r="O7" s="22"/>
      <c r="P7" s="22">
        <v>143.30000114440921</v>
      </c>
    </row>
    <row r="8" spans="1:16" x14ac:dyDescent="0.25">
      <c r="A8" s="6" t="s">
        <v>250</v>
      </c>
      <c r="B8" s="22"/>
      <c r="C8" s="22"/>
      <c r="D8" s="22"/>
      <c r="E8" s="22"/>
      <c r="F8" s="22"/>
      <c r="G8" s="22"/>
      <c r="H8" s="22"/>
      <c r="I8" s="22"/>
      <c r="J8" s="22">
        <v>35</v>
      </c>
      <c r="K8" s="22">
        <v>145.70000076293951</v>
      </c>
      <c r="L8" s="22"/>
      <c r="M8" s="22"/>
      <c r="N8" s="22"/>
      <c r="O8" s="22"/>
      <c r="P8" s="22">
        <v>180.70000076293951</v>
      </c>
    </row>
    <row r="9" spans="1:16" x14ac:dyDescent="0.25">
      <c r="A9" s="6" t="s">
        <v>251</v>
      </c>
      <c r="B9" s="22"/>
      <c r="C9" s="22"/>
      <c r="D9" s="22"/>
      <c r="E9" s="22"/>
      <c r="F9" s="22"/>
      <c r="G9" s="22"/>
      <c r="H9" s="22"/>
      <c r="I9" s="22"/>
      <c r="J9" s="22"/>
      <c r="K9" s="22">
        <v>16.899999618530298</v>
      </c>
      <c r="L9" s="22"/>
      <c r="M9" s="22"/>
      <c r="N9" s="22"/>
      <c r="O9" s="22"/>
      <c r="P9" s="22">
        <v>16.899999618530298</v>
      </c>
    </row>
    <row r="10" spans="1:16" x14ac:dyDescent="0.25">
      <c r="A10" s="6" t="s">
        <v>252</v>
      </c>
      <c r="B10" s="22"/>
      <c r="C10" s="22"/>
      <c r="D10" s="22"/>
      <c r="E10" s="22"/>
      <c r="F10" s="22"/>
      <c r="G10" s="22"/>
      <c r="H10" s="22"/>
      <c r="I10" s="22">
        <v>46</v>
      </c>
      <c r="J10" s="22"/>
      <c r="K10" s="22"/>
      <c r="L10" s="22"/>
      <c r="M10" s="22"/>
      <c r="N10" s="22"/>
      <c r="O10" s="22"/>
      <c r="P10" s="22">
        <v>46</v>
      </c>
    </row>
    <row r="11" spans="1:16" x14ac:dyDescent="0.25">
      <c r="A11" s="6" t="s">
        <v>253</v>
      </c>
      <c r="B11" s="22"/>
      <c r="C11" s="22"/>
      <c r="D11" s="22"/>
      <c r="E11" s="22"/>
      <c r="F11" s="22"/>
      <c r="G11" s="22"/>
      <c r="H11" s="22"/>
      <c r="I11" s="22">
        <v>7.5</v>
      </c>
      <c r="J11" s="22"/>
      <c r="K11" s="22"/>
      <c r="L11" s="22"/>
      <c r="M11" s="22"/>
      <c r="N11" s="22"/>
      <c r="O11" s="22"/>
      <c r="P11" s="22">
        <v>7.5</v>
      </c>
    </row>
    <row r="12" spans="1:16" ht="13" x14ac:dyDescent="0.3">
      <c r="A12" s="14" t="s">
        <v>406</v>
      </c>
      <c r="B12" s="22"/>
      <c r="C12" s="22"/>
      <c r="D12" s="22"/>
      <c r="E12" s="22"/>
      <c r="F12" s="22"/>
      <c r="G12" s="22"/>
      <c r="H12" s="22"/>
      <c r="I12" s="23">
        <v>53.5</v>
      </c>
      <c r="J12" s="23">
        <v>148.30000114440921</v>
      </c>
      <c r="K12" s="23">
        <v>192.60000038146981</v>
      </c>
      <c r="L12" s="23"/>
      <c r="M12" s="23"/>
      <c r="N12" s="23"/>
      <c r="O12" s="23"/>
      <c r="P12" s="23">
        <v>394.40000152587902</v>
      </c>
    </row>
    <row r="13" spans="1:16" ht="14" x14ac:dyDescent="0.3">
      <c r="A13" s="18" t="s">
        <v>254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x14ac:dyDescent="0.25">
      <c r="A14" s="6" t="s">
        <v>255</v>
      </c>
      <c r="B14" s="22"/>
      <c r="C14" s="22"/>
      <c r="D14" s="22"/>
      <c r="E14" s="22"/>
      <c r="F14" s="22"/>
      <c r="G14" s="22"/>
      <c r="H14" s="22"/>
      <c r="I14" s="22"/>
      <c r="J14" s="22">
        <v>10</v>
      </c>
      <c r="K14" s="22">
        <v>131</v>
      </c>
      <c r="L14" s="22"/>
      <c r="M14" s="22"/>
      <c r="N14" s="22"/>
      <c r="O14" s="22"/>
      <c r="P14" s="22">
        <v>141</v>
      </c>
    </row>
    <row r="15" spans="1:16" x14ac:dyDescent="0.25">
      <c r="A15" s="6" t="s">
        <v>256</v>
      </c>
      <c r="B15" s="22"/>
      <c r="C15" s="22"/>
      <c r="D15" s="22"/>
      <c r="E15" s="22"/>
      <c r="F15" s="22"/>
      <c r="G15" s="22"/>
      <c r="H15" s="22"/>
      <c r="I15" s="22"/>
      <c r="J15" s="22"/>
      <c r="K15" s="22">
        <v>45.900001525878899</v>
      </c>
      <c r="L15" s="22"/>
      <c r="M15" s="22"/>
      <c r="N15" s="22"/>
      <c r="O15" s="22"/>
      <c r="P15" s="22">
        <v>45.900001525878899</v>
      </c>
    </row>
    <row r="16" spans="1:16" x14ac:dyDescent="0.25">
      <c r="A16" s="6" t="s">
        <v>257</v>
      </c>
      <c r="B16" s="22"/>
      <c r="C16" s="22"/>
      <c r="D16" s="22"/>
      <c r="E16" s="22"/>
      <c r="F16" s="22"/>
      <c r="G16" s="22"/>
      <c r="H16" s="22"/>
      <c r="I16" s="22"/>
      <c r="J16" s="22"/>
      <c r="K16" s="22">
        <v>55</v>
      </c>
      <c r="L16" s="22"/>
      <c r="M16" s="22"/>
      <c r="N16" s="22"/>
      <c r="O16" s="22"/>
      <c r="P16" s="22">
        <v>55</v>
      </c>
    </row>
    <row r="17" spans="1:16" x14ac:dyDescent="0.25">
      <c r="A17" s="6" t="s">
        <v>258</v>
      </c>
      <c r="B17" s="22"/>
      <c r="C17" s="22"/>
      <c r="D17" s="22"/>
      <c r="E17" s="22"/>
      <c r="F17" s="22"/>
      <c r="G17" s="22"/>
      <c r="H17" s="22"/>
      <c r="I17" s="22"/>
      <c r="J17" s="22"/>
      <c r="K17" s="22">
        <v>66.699996948242202</v>
      </c>
      <c r="L17" s="22"/>
      <c r="M17" s="22"/>
      <c r="N17" s="22"/>
      <c r="O17" s="22"/>
      <c r="P17" s="22">
        <v>66.699996948242202</v>
      </c>
    </row>
    <row r="18" spans="1:16" x14ac:dyDescent="0.25">
      <c r="A18" s="6" t="s">
        <v>259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13.8999996185303</v>
      </c>
      <c r="O18" s="22"/>
      <c r="P18" s="22">
        <v>13.8999996185303</v>
      </c>
    </row>
    <row r="19" spans="1:16" s="10" customFormat="1" ht="13" x14ac:dyDescent="0.3">
      <c r="A19" s="14" t="s">
        <v>406</v>
      </c>
      <c r="B19" s="23"/>
      <c r="C19" s="23"/>
      <c r="D19" s="23"/>
      <c r="E19" s="23"/>
      <c r="F19" s="23"/>
      <c r="G19" s="23"/>
      <c r="H19" s="23"/>
      <c r="I19" s="23"/>
      <c r="J19" s="23">
        <v>10</v>
      </c>
      <c r="K19" s="23">
        <v>298.59999847412109</v>
      </c>
      <c r="L19" s="23"/>
      <c r="M19" s="23"/>
      <c r="N19" s="23">
        <v>13.8999996185303</v>
      </c>
      <c r="O19" s="23"/>
      <c r="P19" s="23">
        <v>322.49999809265137</v>
      </c>
    </row>
    <row r="20" spans="1:16" x14ac:dyDescent="0.25">
      <c r="A20" s="6" t="s">
        <v>260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x14ac:dyDescent="0.25">
      <c r="A21" s="6" t="s">
        <v>261</v>
      </c>
      <c r="B21" s="22"/>
      <c r="C21" s="22"/>
      <c r="D21" s="22"/>
      <c r="E21" s="22"/>
      <c r="F21" s="22"/>
      <c r="G21" s="22"/>
      <c r="H21" s="22"/>
      <c r="I21" s="22">
        <v>18.799999237060501</v>
      </c>
      <c r="J21" s="22"/>
      <c r="K21" s="22"/>
      <c r="L21" s="22"/>
      <c r="M21" s="22"/>
      <c r="N21" s="22"/>
      <c r="O21" s="22"/>
      <c r="P21" s="22">
        <v>18.799999237060501</v>
      </c>
    </row>
    <row r="22" spans="1:16" x14ac:dyDescent="0.25">
      <c r="A22" s="6" t="s">
        <v>262</v>
      </c>
      <c r="B22" s="22"/>
      <c r="C22" s="22"/>
      <c r="D22" s="22"/>
      <c r="E22" s="22"/>
      <c r="F22" s="22"/>
      <c r="G22" s="22"/>
      <c r="H22" s="22"/>
      <c r="I22" s="22">
        <v>83.899999618530302</v>
      </c>
      <c r="J22" s="22"/>
      <c r="K22" s="22"/>
      <c r="L22" s="22"/>
      <c r="M22" s="22"/>
      <c r="N22" s="22">
        <v>21</v>
      </c>
      <c r="O22" s="22"/>
      <c r="P22" s="22">
        <v>104.8999996185303</v>
      </c>
    </row>
    <row r="23" spans="1:16" x14ac:dyDescent="0.25">
      <c r="A23" s="6" t="s">
        <v>263</v>
      </c>
      <c r="B23" s="22"/>
      <c r="C23" s="22"/>
      <c r="D23" s="22"/>
      <c r="E23" s="22"/>
      <c r="F23" s="22"/>
      <c r="G23" s="22"/>
      <c r="H23" s="22"/>
      <c r="I23" s="22">
        <v>13</v>
      </c>
      <c r="J23" s="22"/>
      <c r="K23" s="22"/>
      <c r="L23" s="22"/>
      <c r="M23" s="22"/>
      <c r="N23" s="22"/>
      <c r="O23" s="22"/>
      <c r="P23" s="22">
        <v>13</v>
      </c>
    </row>
    <row r="24" spans="1:16" x14ac:dyDescent="0.25">
      <c r="A24" s="6" t="s">
        <v>264</v>
      </c>
      <c r="B24" s="22"/>
      <c r="C24" s="22"/>
      <c r="D24" s="22"/>
      <c r="E24" s="22"/>
      <c r="F24" s="22"/>
      <c r="G24" s="22"/>
      <c r="H24" s="22"/>
      <c r="I24" s="22">
        <v>286.7999992370606</v>
      </c>
      <c r="J24" s="22"/>
      <c r="K24" s="22"/>
      <c r="L24" s="22"/>
      <c r="M24" s="22"/>
      <c r="N24" s="22"/>
      <c r="O24" s="22"/>
      <c r="P24" s="22">
        <v>286.7999992370606</v>
      </c>
    </row>
    <row r="25" spans="1:16" s="10" customFormat="1" ht="13" x14ac:dyDescent="0.3">
      <c r="A25" s="14" t="s">
        <v>406</v>
      </c>
      <c r="B25" s="23"/>
      <c r="C25" s="23"/>
      <c r="D25" s="23"/>
      <c r="E25" s="23"/>
      <c r="F25" s="23"/>
      <c r="G25" s="23"/>
      <c r="H25" s="23"/>
      <c r="I25" s="23">
        <v>402.49999809265142</v>
      </c>
      <c r="J25" s="23"/>
      <c r="K25" s="23"/>
      <c r="L25" s="23"/>
      <c r="M25" s="23"/>
      <c r="N25" s="23">
        <v>21</v>
      </c>
      <c r="O25" s="23"/>
      <c r="P25" s="23">
        <v>423.49999809265142</v>
      </c>
    </row>
    <row r="26" spans="1:16" ht="14" x14ac:dyDescent="0.3">
      <c r="A26" s="18" t="s">
        <v>265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6" t="s">
        <v>266</v>
      </c>
      <c r="B27" s="22"/>
      <c r="C27" s="22"/>
      <c r="D27" s="22"/>
      <c r="E27" s="22"/>
      <c r="F27" s="22"/>
      <c r="G27" s="22"/>
      <c r="H27" s="22">
        <v>31</v>
      </c>
      <c r="I27" s="22"/>
      <c r="J27" s="22">
        <v>20</v>
      </c>
      <c r="K27" s="22">
        <v>510.29999828338629</v>
      </c>
      <c r="L27" s="22"/>
      <c r="M27" s="22"/>
      <c r="N27" s="22"/>
      <c r="O27" s="22"/>
      <c r="P27" s="22">
        <v>561.29999828338623</v>
      </c>
    </row>
    <row r="28" spans="1:16" x14ac:dyDescent="0.25">
      <c r="A28" s="6" t="s">
        <v>267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>
        <v>1.29999995231628</v>
      </c>
      <c r="O28" s="22"/>
      <c r="P28" s="22">
        <v>1.29999995231628</v>
      </c>
    </row>
    <row r="29" spans="1:16" x14ac:dyDescent="0.25">
      <c r="A29" s="6" t="s">
        <v>268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5.2999999523162797</v>
      </c>
      <c r="O29" s="22"/>
      <c r="P29" s="22">
        <v>5.2999999523162797</v>
      </c>
    </row>
    <row r="30" spans="1:16" x14ac:dyDescent="0.25">
      <c r="A30" s="6" t="s">
        <v>269</v>
      </c>
      <c r="B30" s="22"/>
      <c r="C30" s="22"/>
      <c r="D30" s="22"/>
      <c r="E30" s="22"/>
      <c r="F30" s="22"/>
      <c r="G30" s="22"/>
      <c r="H30" s="22">
        <v>30.700000762939432</v>
      </c>
      <c r="I30" s="22"/>
      <c r="J30" s="22">
        <v>16</v>
      </c>
      <c r="K30" s="22">
        <v>440.99999904632574</v>
      </c>
      <c r="L30" s="22"/>
      <c r="M30" s="22"/>
      <c r="N30" s="22"/>
      <c r="O30" s="22"/>
      <c r="P30" s="22">
        <v>487.69999980926519</v>
      </c>
    </row>
    <row r="31" spans="1:16" x14ac:dyDescent="0.25">
      <c r="A31" s="6" t="s">
        <v>270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>
        <v>0.20000000298023199</v>
      </c>
      <c r="O31" s="22"/>
      <c r="P31" s="22">
        <v>0.20000000298023199</v>
      </c>
    </row>
    <row r="32" spans="1:16" x14ac:dyDescent="0.25">
      <c r="A32" s="6" t="s">
        <v>271</v>
      </c>
      <c r="B32" s="22"/>
      <c r="C32" s="22"/>
      <c r="D32" s="22"/>
      <c r="E32" s="22"/>
      <c r="F32" s="22"/>
      <c r="G32" s="22"/>
      <c r="H32" s="22"/>
      <c r="I32" s="22"/>
      <c r="J32" s="22">
        <v>23.600000381469702</v>
      </c>
      <c r="K32" s="22"/>
      <c r="L32" s="22"/>
      <c r="M32" s="22"/>
      <c r="N32" s="22"/>
      <c r="O32" s="22"/>
      <c r="P32" s="22">
        <v>23.600000381469702</v>
      </c>
    </row>
    <row r="33" spans="1:16" x14ac:dyDescent="0.25">
      <c r="A33" s="6" t="s">
        <v>272</v>
      </c>
      <c r="B33" s="22"/>
      <c r="C33" s="22"/>
      <c r="D33" s="22"/>
      <c r="E33" s="22"/>
      <c r="F33" s="22"/>
      <c r="G33" s="22"/>
      <c r="H33" s="22"/>
      <c r="I33" s="22"/>
      <c r="J33" s="22">
        <v>27.19999980926514</v>
      </c>
      <c r="K33" s="22">
        <v>348.90000343322754</v>
      </c>
      <c r="L33" s="22"/>
      <c r="M33" s="22"/>
      <c r="N33" s="22">
        <v>13</v>
      </c>
      <c r="O33" s="22"/>
      <c r="P33" s="22">
        <v>389.10000324249268</v>
      </c>
    </row>
    <row r="34" spans="1:16" x14ac:dyDescent="0.25">
      <c r="A34" s="6" t="s">
        <v>273</v>
      </c>
      <c r="B34" s="22"/>
      <c r="C34" s="22"/>
      <c r="D34" s="22"/>
      <c r="E34" s="22"/>
      <c r="F34" s="22"/>
      <c r="G34" s="22"/>
      <c r="H34" s="22"/>
      <c r="I34" s="22"/>
      <c r="J34" s="22"/>
      <c r="K34" s="22">
        <v>30</v>
      </c>
      <c r="L34" s="22"/>
      <c r="M34" s="22"/>
      <c r="N34" s="22"/>
      <c r="O34" s="22"/>
      <c r="P34" s="22">
        <v>30</v>
      </c>
    </row>
    <row r="35" spans="1:16" s="10" customFormat="1" ht="13" x14ac:dyDescent="0.3">
      <c r="A35" s="14" t="s">
        <v>406</v>
      </c>
      <c r="B35" s="23"/>
      <c r="C35" s="23"/>
      <c r="D35" s="23"/>
      <c r="E35" s="23"/>
      <c r="F35" s="23"/>
      <c r="G35" s="23"/>
      <c r="H35" s="23">
        <v>61.700000762939432</v>
      </c>
      <c r="I35" s="23"/>
      <c r="J35" s="23">
        <v>86.800000190734835</v>
      </c>
      <c r="K35" s="23">
        <v>1330.2000007629395</v>
      </c>
      <c r="L35" s="23"/>
      <c r="M35" s="23"/>
      <c r="N35" s="23">
        <v>19.799999907612793</v>
      </c>
      <c r="O35" s="23"/>
      <c r="P35" s="23">
        <v>1498.5000016242266</v>
      </c>
    </row>
    <row r="36" spans="1:16" ht="14" x14ac:dyDescent="0.3">
      <c r="A36" s="18" t="s">
        <v>274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6" t="s">
        <v>275</v>
      </c>
      <c r="B37" s="22"/>
      <c r="C37" s="22"/>
      <c r="D37" s="22"/>
      <c r="E37" s="22"/>
      <c r="F37" s="22"/>
      <c r="G37" s="22"/>
      <c r="H37" s="22"/>
      <c r="I37" s="22"/>
      <c r="J37" s="22"/>
      <c r="K37" s="22">
        <v>27</v>
      </c>
      <c r="L37" s="22"/>
      <c r="M37" s="22"/>
      <c r="N37" s="22"/>
      <c r="O37" s="22"/>
      <c r="P37" s="22">
        <v>27.199999809265101</v>
      </c>
    </row>
    <row r="38" spans="1:16" x14ac:dyDescent="0.25">
      <c r="A38" s="6" t="s">
        <v>276</v>
      </c>
      <c r="B38" s="22"/>
      <c r="C38" s="22"/>
      <c r="D38" s="22"/>
      <c r="E38" s="22"/>
      <c r="F38" s="22"/>
      <c r="G38" s="22"/>
      <c r="H38" s="22"/>
      <c r="I38" s="22"/>
      <c r="J38" s="22"/>
      <c r="K38" s="22">
        <v>40</v>
      </c>
      <c r="L38" s="22"/>
      <c r="M38" s="22"/>
      <c r="N38" s="22"/>
      <c r="O38" s="22"/>
      <c r="P38" s="22">
        <v>40</v>
      </c>
    </row>
    <row r="39" spans="1:16" x14ac:dyDescent="0.25">
      <c r="A39" s="6" t="s">
        <v>277</v>
      </c>
      <c r="B39" s="22"/>
      <c r="C39" s="22"/>
      <c r="D39" s="22"/>
      <c r="E39" s="22"/>
      <c r="F39" s="22"/>
      <c r="G39" s="22"/>
      <c r="H39" s="22"/>
      <c r="I39" s="22"/>
      <c r="J39" s="22">
        <v>38.5</v>
      </c>
      <c r="K39" s="22">
        <v>198.90000152587891</v>
      </c>
      <c r="L39" s="22"/>
      <c r="M39" s="22">
        <v>12</v>
      </c>
      <c r="N39" s="22"/>
      <c r="O39" s="22"/>
      <c r="P39" s="22">
        <v>249.40000152587891</v>
      </c>
    </row>
    <row r="40" spans="1:16" x14ac:dyDescent="0.25">
      <c r="A40" s="6" t="s">
        <v>278</v>
      </c>
      <c r="B40" s="22"/>
      <c r="C40" s="22"/>
      <c r="D40" s="22"/>
      <c r="E40" s="22"/>
      <c r="F40" s="22"/>
      <c r="G40" s="22"/>
      <c r="H40" s="22"/>
      <c r="I40" s="22"/>
      <c r="J40" s="22">
        <v>30</v>
      </c>
      <c r="K40" s="22">
        <v>623.49999237060524</v>
      </c>
      <c r="L40" s="22"/>
      <c r="M40" s="22"/>
      <c r="N40" s="22">
        <v>25.399999618530298</v>
      </c>
      <c r="O40" s="22"/>
      <c r="P40" s="22">
        <v>678.89999198913551</v>
      </c>
    </row>
    <row r="41" spans="1:16" x14ac:dyDescent="0.25">
      <c r="A41" s="6" t="s">
        <v>279</v>
      </c>
      <c r="B41" s="22"/>
      <c r="C41" s="22"/>
      <c r="D41" s="22"/>
      <c r="E41" s="22"/>
      <c r="F41" s="22"/>
      <c r="G41" s="22"/>
      <c r="H41" s="22"/>
      <c r="I41" s="22"/>
      <c r="J41" s="22">
        <v>13.3999996185303</v>
      </c>
      <c r="K41" s="22">
        <v>40</v>
      </c>
      <c r="L41" s="22"/>
      <c r="M41" s="22"/>
      <c r="N41" s="22">
        <v>82.200000762939396</v>
      </c>
      <c r="O41" s="22"/>
      <c r="P41" s="22">
        <v>135.6000003814697</v>
      </c>
    </row>
    <row r="42" spans="1:16" x14ac:dyDescent="0.25">
      <c r="A42" s="6" t="s">
        <v>280</v>
      </c>
      <c r="B42" s="22"/>
      <c r="C42" s="22"/>
      <c r="D42" s="22"/>
      <c r="E42" s="22"/>
      <c r="F42" s="22"/>
      <c r="G42" s="22"/>
      <c r="H42" s="22">
        <v>10.800000190734901</v>
      </c>
      <c r="I42" s="22"/>
      <c r="J42" s="22">
        <v>35.299999237060497</v>
      </c>
      <c r="K42" s="22">
        <v>124.10000228881842</v>
      </c>
      <c r="L42" s="22"/>
      <c r="M42" s="22"/>
      <c r="N42" s="22"/>
      <c r="O42" s="22"/>
      <c r="P42" s="22">
        <v>170.20000171661383</v>
      </c>
    </row>
    <row r="43" spans="1:16" x14ac:dyDescent="0.25">
      <c r="A43" s="6" t="s">
        <v>281</v>
      </c>
      <c r="B43" s="22"/>
      <c r="C43" s="22"/>
      <c r="D43" s="22"/>
      <c r="E43" s="22"/>
      <c r="F43" s="22"/>
      <c r="G43" s="22"/>
      <c r="H43" s="22">
        <v>12.5</v>
      </c>
      <c r="I43" s="22"/>
      <c r="J43" s="22">
        <v>131.20000076293951</v>
      </c>
      <c r="K43" s="22">
        <v>1164</v>
      </c>
      <c r="L43" s="22"/>
      <c r="M43" s="22"/>
      <c r="N43" s="22"/>
      <c r="O43" s="22"/>
      <c r="P43" s="22">
        <v>1308</v>
      </c>
    </row>
    <row r="44" spans="1:16" x14ac:dyDescent="0.25">
      <c r="A44" s="6" t="s">
        <v>282</v>
      </c>
      <c r="B44" s="22"/>
      <c r="C44" s="22"/>
      <c r="D44" s="22"/>
      <c r="E44" s="22"/>
      <c r="F44" s="22"/>
      <c r="G44" s="22"/>
      <c r="H44" s="22"/>
      <c r="I44" s="22"/>
      <c r="J44" s="22"/>
      <c r="K44" s="22">
        <v>312.5</v>
      </c>
      <c r="L44" s="22"/>
      <c r="M44" s="22"/>
      <c r="N44" s="22">
        <v>11.1000003814697</v>
      </c>
      <c r="O44" s="22"/>
      <c r="P44" s="22">
        <v>323.60000038146973</v>
      </c>
    </row>
    <row r="45" spans="1:16" s="6" customFormat="1" x14ac:dyDescent="0.25">
      <c r="A45" s="6" t="s">
        <v>283</v>
      </c>
      <c r="B45" s="24"/>
      <c r="C45" s="24"/>
      <c r="D45" s="24"/>
      <c r="E45" s="24"/>
      <c r="F45" s="24"/>
      <c r="G45" s="24"/>
      <c r="H45" s="24"/>
      <c r="I45" s="24"/>
      <c r="J45" s="24">
        <v>129</v>
      </c>
      <c r="K45" s="24">
        <v>2232.4000029563908</v>
      </c>
      <c r="L45" s="24"/>
      <c r="M45" s="24">
        <v>136</v>
      </c>
      <c r="N45" s="24">
        <v>2.6000000238418597</v>
      </c>
      <c r="O45" s="24"/>
      <c r="P45" s="24">
        <v>2499.7000037431721</v>
      </c>
    </row>
    <row r="46" spans="1:16" x14ac:dyDescent="0.25">
      <c r="A46" s="6" t="s">
        <v>284</v>
      </c>
      <c r="B46" s="22"/>
      <c r="C46" s="22"/>
      <c r="D46" s="22"/>
      <c r="E46" s="22"/>
      <c r="F46" s="22"/>
      <c r="G46" s="22"/>
      <c r="H46" s="22"/>
      <c r="I46" s="22"/>
      <c r="J46" s="22">
        <v>14</v>
      </c>
      <c r="K46" s="22">
        <v>140.40000343322748</v>
      </c>
      <c r="L46" s="22"/>
      <c r="M46" s="22"/>
      <c r="N46" s="22"/>
      <c r="O46" s="22"/>
      <c r="P46" s="22">
        <v>154.40000343322748</v>
      </c>
    </row>
    <row r="47" spans="1:16" x14ac:dyDescent="0.25">
      <c r="A47" s="6" t="s">
        <v>285</v>
      </c>
      <c r="B47" s="22"/>
      <c r="C47" s="22"/>
      <c r="D47" s="22"/>
      <c r="E47" s="22"/>
      <c r="F47" s="22"/>
      <c r="G47" s="22"/>
      <c r="H47" s="22"/>
      <c r="I47" s="22"/>
      <c r="J47" s="22">
        <v>15</v>
      </c>
      <c r="K47" s="22"/>
      <c r="L47" s="22"/>
      <c r="M47" s="22"/>
      <c r="N47" s="22"/>
      <c r="O47" s="22"/>
      <c r="P47" s="22">
        <v>15</v>
      </c>
    </row>
    <row r="48" spans="1:16" x14ac:dyDescent="0.25">
      <c r="A48" s="6" t="s">
        <v>286</v>
      </c>
      <c r="B48" s="22"/>
      <c r="C48" s="22"/>
      <c r="D48" s="22"/>
      <c r="E48" s="22"/>
      <c r="F48" s="22"/>
      <c r="G48" s="22"/>
      <c r="H48" s="22"/>
      <c r="I48" s="22"/>
      <c r="J48" s="22">
        <v>329.60000228881842</v>
      </c>
      <c r="K48" s="22">
        <v>1319</v>
      </c>
      <c r="L48" s="22"/>
      <c r="M48" s="22">
        <v>27.200000762939499</v>
      </c>
      <c r="N48" s="22">
        <v>10.300000190734901</v>
      </c>
      <c r="O48" s="22"/>
      <c r="P48" s="22">
        <v>1685.9999971389771</v>
      </c>
    </row>
    <row r="49" spans="1:16" x14ac:dyDescent="0.25">
      <c r="A49" s="6" t="s">
        <v>287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19</v>
      </c>
      <c r="O49" s="22"/>
      <c r="P49" s="22">
        <v>19</v>
      </c>
    </row>
    <row r="50" spans="1:16" x14ac:dyDescent="0.25">
      <c r="A50" s="6" t="s">
        <v>288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v>17</v>
      </c>
      <c r="O50" s="22"/>
      <c r="P50" s="22">
        <v>17</v>
      </c>
    </row>
    <row r="51" spans="1:16" x14ac:dyDescent="0.25">
      <c r="A51" s="6" t="s">
        <v>289</v>
      </c>
      <c r="B51" s="22"/>
      <c r="C51" s="22"/>
      <c r="D51" s="22"/>
      <c r="E51" s="22"/>
      <c r="F51" s="22"/>
      <c r="G51" s="22"/>
      <c r="H51" s="22">
        <v>7.5</v>
      </c>
      <c r="I51" s="22"/>
      <c r="J51" s="22">
        <v>64.900001525878906</v>
      </c>
      <c r="K51" s="22">
        <v>1022.0999927520752</v>
      </c>
      <c r="L51" s="22"/>
      <c r="M51" s="22"/>
      <c r="N51" s="22"/>
      <c r="O51" s="22"/>
      <c r="P51" s="22">
        <v>1094.4999942779541</v>
      </c>
    </row>
    <row r="52" spans="1:16" x14ac:dyDescent="0.25">
      <c r="A52" s="6" t="s">
        <v>290</v>
      </c>
      <c r="B52" s="22"/>
      <c r="C52" s="22"/>
      <c r="D52" s="22"/>
      <c r="E52" s="22"/>
      <c r="F52" s="22"/>
      <c r="G52" s="22"/>
      <c r="H52" s="22"/>
      <c r="I52" s="22"/>
      <c r="J52" s="22"/>
      <c r="K52" s="22">
        <v>72</v>
      </c>
      <c r="L52" s="22"/>
      <c r="M52" s="22"/>
      <c r="N52" s="22"/>
      <c r="O52" s="22"/>
      <c r="P52" s="22">
        <v>72</v>
      </c>
    </row>
    <row r="53" spans="1:16" x14ac:dyDescent="0.25">
      <c r="A53" s="6" t="s">
        <v>291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>
        <v>53.5</v>
      </c>
      <c r="O53" s="22"/>
      <c r="P53" s="22">
        <v>53.5</v>
      </c>
    </row>
    <row r="54" spans="1:16" x14ac:dyDescent="0.25">
      <c r="A54" s="6" t="s">
        <v>292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>
        <v>32.700000762939496</v>
      </c>
      <c r="O54" s="22"/>
      <c r="P54" s="22">
        <v>32.700000762939496</v>
      </c>
    </row>
    <row r="55" spans="1:16" x14ac:dyDescent="0.25">
      <c r="A55" s="6" t="s">
        <v>293</v>
      </c>
      <c r="B55" s="22"/>
      <c r="C55" s="22"/>
      <c r="D55" s="22"/>
      <c r="E55" s="22"/>
      <c r="F55" s="22"/>
      <c r="G55" s="22"/>
      <c r="H55" s="22">
        <v>26.699999809265101</v>
      </c>
      <c r="I55" s="22"/>
      <c r="J55" s="22">
        <v>143.90000152587891</v>
      </c>
      <c r="K55" s="22">
        <v>130.40000152587891</v>
      </c>
      <c r="L55" s="22"/>
      <c r="M55" s="22"/>
      <c r="N55" s="22"/>
      <c r="O55" s="22"/>
      <c r="P55" s="22">
        <v>301.00000286102295</v>
      </c>
    </row>
    <row r="56" spans="1:16" x14ac:dyDescent="0.25">
      <c r="A56" s="6" t="s">
        <v>294</v>
      </c>
      <c r="B56" s="22"/>
      <c r="C56" s="22"/>
      <c r="D56" s="22"/>
      <c r="E56" s="22"/>
      <c r="F56" s="22"/>
      <c r="G56" s="22"/>
      <c r="H56" s="22">
        <v>13</v>
      </c>
      <c r="I56" s="22"/>
      <c r="J56" s="22"/>
      <c r="K56" s="22">
        <v>470.69999122619595</v>
      </c>
      <c r="L56" s="22"/>
      <c r="M56" s="22"/>
      <c r="N56" s="22"/>
      <c r="O56" s="22"/>
      <c r="P56" s="22">
        <v>483.69999122619595</v>
      </c>
    </row>
    <row r="57" spans="1:16" x14ac:dyDescent="0.25">
      <c r="A57" s="6" t="s">
        <v>295</v>
      </c>
      <c r="B57" s="22"/>
      <c r="C57" s="22"/>
      <c r="D57" s="22"/>
      <c r="E57" s="22"/>
      <c r="F57" s="22"/>
      <c r="G57" s="22"/>
      <c r="H57" s="22">
        <v>12</v>
      </c>
      <c r="I57" s="22"/>
      <c r="J57" s="22">
        <v>55.900001525878899</v>
      </c>
      <c r="K57" s="22">
        <v>550.89999771118141</v>
      </c>
      <c r="L57" s="22"/>
      <c r="M57" s="22"/>
      <c r="N57" s="22"/>
      <c r="O57" s="22"/>
      <c r="P57" s="22">
        <v>618.79999923706032</v>
      </c>
    </row>
    <row r="58" spans="1:16" x14ac:dyDescent="0.25">
      <c r="A58" s="6" t="s">
        <v>296</v>
      </c>
      <c r="B58" s="22"/>
      <c r="C58" s="22"/>
      <c r="D58" s="22"/>
      <c r="E58" s="22"/>
      <c r="F58" s="22"/>
      <c r="G58" s="22"/>
      <c r="H58" s="22"/>
      <c r="I58" s="22"/>
      <c r="J58" s="22"/>
      <c r="K58" s="22">
        <v>43</v>
      </c>
      <c r="L58" s="22"/>
      <c r="M58" s="22"/>
      <c r="N58" s="22"/>
      <c r="O58" s="22"/>
      <c r="P58" s="22">
        <v>43</v>
      </c>
    </row>
    <row r="59" spans="1:16" x14ac:dyDescent="0.25">
      <c r="A59" s="6" t="s">
        <v>297</v>
      </c>
      <c r="B59" s="22"/>
      <c r="C59" s="22"/>
      <c r="D59" s="22"/>
      <c r="E59" s="22"/>
      <c r="F59" s="22"/>
      <c r="G59" s="22"/>
      <c r="H59" s="22">
        <v>12.199999809265099</v>
      </c>
      <c r="I59" s="22"/>
      <c r="J59" s="22">
        <v>33.5</v>
      </c>
      <c r="K59" s="22">
        <v>905.52136993408214</v>
      </c>
      <c r="L59" s="22"/>
      <c r="M59" s="22"/>
      <c r="N59" s="22"/>
      <c r="O59" s="22"/>
      <c r="P59" s="22">
        <v>951.22136974334728</v>
      </c>
    </row>
    <row r="60" spans="1:16" x14ac:dyDescent="0.25">
      <c r="A60" s="6" t="s">
        <v>298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>
        <v>1</v>
      </c>
      <c r="N60" s="22">
        <v>3</v>
      </c>
      <c r="O60" s="22"/>
      <c r="P60" s="22">
        <v>4</v>
      </c>
    </row>
    <row r="61" spans="1:16" x14ac:dyDescent="0.25">
      <c r="A61" s="6" t="s">
        <v>299</v>
      </c>
      <c r="B61" s="22"/>
      <c r="C61" s="22"/>
      <c r="D61" s="22"/>
      <c r="E61" s="22"/>
      <c r="F61" s="22"/>
      <c r="G61" s="22"/>
      <c r="H61" s="22"/>
      <c r="I61" s="22"/>
      <c r="J61" s="22">
        <v>12.5</v>
      </c>
      <c r="K61" s="22">
        <v>217.20000076293951</v>
      </c>
      <c r="L61" s="22"/>
      <c r="M61" s="22"/>
      <c r="N61" s="22"/>
      <c r="O61" s="22"/>
      <c r="P61" s="22">
        <v>229.70000076293951</v>
      </c>
    </row>
    <row r="62" spans="1:16" x14ac:dyDescent="0.25">
      <c r="A62" s="6" t="s">
        <v>300</v>
      </c>
      <c r="B62" s="22"/>
      <c r="C62" s="22"/>
      <c r="D62" s="22"/>
      <c r="E62" s="22"/>
      <c r="F62" s="22"/>
      <c r="G62" s="22"/>
      <c r="H62" s="22"/>
      <c r="I62" s="22"/>
      <c r="J62" s="22">
        <v>93.600000381469698</v>
      </c>
      <c r="K62" s="22">
        <v>376</v>
      </c>
      <c r="L62" s="22"/>
      <c r="M62" s="22"/>
      <c r="N62" s="22"/>
      <c r="O62" s="22"/>
      <c r="P62" s="22">
        <v>469.60000038146973</v>
      </c>
    </row>
    <row r="63" spans="1:16" x14ac:dyDescent="0.25">
      <c r="A63" s="6" t="s">
        <v>301</v>
      </c>
      <c r="B63" s="22"/>
      <c r="C63" s="22"/>
      <c r="D63" s="22"/>
      <c r="E63" s="22"/>
      <c r="F63" s="22"/>
      <c r="G63" s="22"/>
      <c r="H63" s="22">
        <v>6.4000000953674299</v>
      </c>
      <c r="I63" s="22"/>
      <c r="J63" s="22"/>
      <c r="K63" s="22"/>
      <c r="L63" s="22"/>
      <c r="M63" s="22"/>
      <c r="N63" s="22"/>
      <c r="O63" s="22"/>
      <c r="P63" s="22">
        <v>6.4000000953674299</v>
      </c>
    </row>
    <row r="64" spans="1:16" x14ac:dyDescent="0.25">
      <c r="A64" s="6" t="s">
        <v>302</v>
      </c>
      <c r="B64" s="22">
        <v>25.600000381469702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>
        <v>25.600000381469702</v>
      </c>
    </row>
    <row r="65" spans="1:16" x14ac:dyDescent="0.25">
      <c r="A65" s="6" t="s">
        <v>303</v>
      </c>
      <c r="B65" s="22"/>
      <c r="C65" s="22"/>
      <c r="D65" s="22"/>
      <c r="E65" s="22"/>
      <c r="F65" s="22"/>
      <c r="G65" s="22"/>
      <c r="H65" s="22">
        <v>14</v>
      </c>
      <c r="I65" s="22"/>
      <c r="J65" s="22">
        <v>313.79999923706049</v>
      </c>
      <c r="K65" s="22">
        <v>564</v>
      </c>
      <c r="L65" s="22"/>
      <c r="M65" s="22"/>
      <c r="N65" s="22"/>
      <c r="O65" s="22"/>
      <c r="P65" s="22">
        <v>891.79999923706055</v>
      </c>
    </row>
    <row r="66" spans="1:16" x14ac:dyDescent="0.25">
      <c r="A66" s="6" t="s">
        <v>304</v>
      </c>
      <c r="B66" s="22"/>
      <c r="C66" s="22"/>
      <c r="D66" s="22"/>
      <c r="E66" s="22"/>
      <c r="F66" s="22"/>
      <c r="G66" s="22"/>
      <c r="H66" s="22"/>
      <c r="I66" s="22"/>
      <c r="J66" s="22">
        <v>34.900001525878899</v>
      </c>
      <c r="K66" s="22">
        <v>537.60000038146984</v>
      </c>
      <c r="L66" s="22"/>
      <c r="M66" s="22"/>
      <c r="N66" s="22">
        <v>15.3999996185303</v>
      </c>
      <c r="O66" s="22"/>
      <c r="P66" s="22">
        <v>587.90000152587902</v>
      </c>
    </row>
    <row r="67" spans="1:16" x14ac:dyDescent="0.25">
      <c r="A67" s="6" t="s">
        <v>305</v>
      </c>
      <c r="B67" s="22"/>
      <c r="C67" s="22"/>
      <c r="D67" s="22"/>
      <c r="E67" s="22"/>
      <c r="F67" s="22"/>
      <c r="G67" s="22"/>
      <c r="H67" s="22">
        <v>14</v>
      </c>
      <c r="I67" s="22"/>
      <c r="J67" s="22">
        <v>189.30000114440932</v>
      </c>
      <c r="K67" s="22">
        <v>124.90000152587891</v>
      </c>
      <c r="L67" s="22"/>
      <c r="M67" s="22">
        <v>10</v>
      </c>
      <c r="N67" s="22"/>
      <c r="O67" s="22"/>
      <c r="P67" s="22">
        <v>338.2000026702882</v>
      </c>
    </row>
    <row r="68" spans="1:16" x14ac:dyDescent="0.25">
      <c r="A68" s="6" t="s">
        <v>306</v>
      </c>
      <c r="B68" s="22"/>
      <c r="C68" s="22"/>
      <c r="D68" s="22"/>
      <c r="E68" s="22"/>
      <c r="F68" s="22"/>
      <c r="G68" s="22"/>
      <c r="H68" s="22">
        <v>19.299999237060501</v>
      </c>
      <c r="I68" s="22"/>
      <c r="J68" s="22"/>
      <c r="K68" s="22">
        <v>236.4000034332276</v>
      </c>
      <c r="L68" s="22"/>
      <c r="M68" s="22"/>
      <c r="N68" s="22"/>
      <c r="O68" s="22"/>
      <c r="P68" s="22">
        <v>255.70000267028809</v>
      </c>
    </row>
    <row r="69" spans="1:16" x14ac:dyDescent="0.25">
      <c r="A69" s="6" t="s">
        <v>307</v>
      </c>
      <c r="B69" s="22"/>
      <c r="C69" s="22"/>
      <c r="D69" s="22"/>
      <c r="E69" s="22"/>
      <c r="F69" s="22"/>
      <c r="G69" s="22"/>
      <c r="H69" s="22"/>
      <c r="I69" s="22"/>
      <c r="J69" s="22"/>
      <c r="K69" s="22">
        <v>18</v>
      </c>
      <c r="L69" s="22"/>
      <c r="M69" s="22"/>
      <c r="N69" s="22"/>
      <c r="O69" s="22"/>
      <c r="P69" s="22">
        <v>18</v>
      </c>
    </row>
    <row r="70" spans="1:16" s="10" customFormat="1" ht="13" x14ac:dyDescent="0.3">
      <c r="A70" s="14" t="s">
        <v>406</v>
      </c>
      <c r="B70" s="23">
        <v>25.600000381469702</v>
      </c>
      <c r="C70" s="23"/>
      <c r="D70" s="23"/>
      <c r="E70" s="23"/>
      <c r="F70" s="23"/>
      <c r="G70" s="23"/>
      <c r="H70" s="23">
        <v>148.399999141693</v>
      </c>
      <c r="I70" s="23"/>
      <c r="J70" s="23">
        <v>1678</v>
      </c>
      <c r="K70" s="23">
        <v>11490</v>
      </c>
      <c r="L70" s="23"/>
      <c r="M70" s="23">
        <v>186</v>
      </c>
      <c r="N70" s="23">
        <v>272</v>
      </c>
      <c r="O70" s="23"/>
      <c r="P70" s="23">
        <v>13800.721363663673</v>
      </c>
    </row>
    <row r="71" spans="1:16" s="10" customFormat="1" ht="13" x14ac:dyDescent="0.3">
      <c r="A71" s="14" t="s">
        <v>408</v>
      </c>
      <c r="B71" s="23">
        <v>25.600000381469702</v>
      </c>
      <c r="C71" s="23"/>
      <c r="D71" s="23"/>
      <c r="E71" s="23"/>
      <c r="F71" s="23"/>
      <c r="G71" s="23"/>
      <c r="H71" s="23">
        <v>210.09999990463245</v>
      </c>
      <c r="I71" s="23">
        <v>455.99999809265142</v>
      </c>
      <c r="J71" s="23">
        <v>1918</v>
      </c>
      <c r="K71" s="23">
        <v>13337</v>
      </c>
      <c r="L71" s="23"/>
      <c r="M71" s="23">
        <v>186</v>
      </c>
      <c r="N71" s="23">
        <v>307</v>
      </c>
      <c r="O71" s="23"/>
      <c r="P71" s="23">
        <v>16439.621362999082</v>
      </c>
    </row>
    <row r="72" spans="1:16" ht="16.5" x14ac:dyDescent="0.35">
      <c r="A72" s="17" t="s">
        <v>12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4" x14ac:dyDescent="0.3">
      <c r="A73" s="18" t="s">
        <v>324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x14ac:dyDescent="0.25">
      <c r="A74" s="6" t="s">
        <v>325</v>
      </c>
      <c r="B74" s="22"/>
      <c r="C74" s="22"/>
      <c r="D74" s="22"/>
      <c r="E74" s="22"/>
      <c r="F74" s="22"/>
      <c r="G74" s="22"/>
      <c r="H74" s="22"/>
      <c r="I74" s="22"/>
      <c r="J74" s="22">
        <v>18</v>
      </c>
      <c r="K74" s="22"/>
      <c r="L74" s="22"/>
      <c r="M74" s="22"/>
      <c r="N74" s="22"/>
      <c r="O74" s="22"/>
      <c r="P74" s="22">
        <v>18</v>
      </c>
    </row>
    <row r="75" spans="1:16" x14ac:dyDescent="0.25">
      <c r="A75" s="6" t="s">
        <v>326</v>
      </c>
      <c r="B75" s="22"/>
      <c r="C75" s="22"/>
      <c r="D75" s="22"/>
      <c r="E75" s="22"/>
      <c r="F75" s="22"/>
      <c r="G75" s="22"/>
      <c r="H75" s="22"/>
      <c r="I75" s="22"/>
      <c r="J75" s="22"/>
      <c r="K75" s="22">
        <v>170</v>
      </c>
      <c r="L75" s="22"/>
      <c r="M75" s="22"/>
      <c r="N75" s="22"/>
      <c r="O75" s="22"/>
      <c r="P75" s="22">
        <v>189.5000014305115</v>
      </c>
    </row>
    <row r="76" spans="1:16" x14ac:dyDescent="0.25">
      <c r="A76" s="6" t="s">
        <v>327</v>
      </c>
      <c r="B76" s="22"/>
      <c r="C76" s="22"/>
      <c r="D76" s="22"/>
      <c r="E76" s="22"/>
      <c r="F76" s="22"/>
      <c r="G76" s="22"/>
      <c r="H76" s="22"/>
      <c r="I76" s="22"/>
      <c r="J76" s="22">
        <v>20.30000019073486</v>
      </c>
      <c r="K76" s="22"/>
      <c r="L76" s="22"/>
      <c r="M76" s="22"/>
      <c r="N76" s="22"/>
      <c r="O76" s="22"/>
      <c r="P76" s="22">
        <v>20.30000019073486</v>
      </c>
    </row>
    <row r="77" spans="1:16" s="10" customFormat="1" ht="13" x14ac:dyDescent="0.3">
      <c r="A77" s="14" t="s">
        <v>406</v>
      </c>
      <c r="B77" s="23"/>
      <c r="C77" s="23"/>
      <c r="D77" s="23"/>
      <c r="E77" s="23"/>
      <c r="F77" s="23"/>
      <c r="G77" s="23"/>
      <c r="H77" s="23"/>
      <c r="I77" s="23"/>
      <c r="J77" s="23">
        <v>38.300000190734863</v>
      </c>
      <c r="K77" s="23">
        <v>170</v>
      </c>
      <c r="L77" s="23"/>
      <c r="M77" s="23"/>
      <c r="N77" s="23"/>
      <c r="O77" s="23"/>
      <c r="P77" s="23">
        <v>228</v>
      </c>
    </row>
    <row r="78" spans="1:16" ht="14" x14ac:dyDescent="0.3">
      <c r="A78" s="18" t="s">
        <v>328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6" t="s">
        <v>329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>
        <v>2.9000000953674299</v>
      </c>
      <c r="O79" s="22"/>
      <c r="P79" s="22">
        <v>2.9000000953674299</v>
      </c>
    </row>
    <row r="80" spans="1:16" x14ac:dyDescent="0.25">
      <c r="A80" s="6" t="s">
        <v>330</v>
      </c>
      <c r="B80" s="22"/>
      <c r="C80" s="22"/>
      <c r="D80" s="22"/>
      <c r="E80" s="22"/>
      <c r="F80" s="22"/>
      <c r="G80" s="22"/>
      <c r="H80" s="22"/>
      <c r="I80" s="22"/>
      <c r="J80" s="22"/>
      <c r="K80" s="22">
        <v>60.100000381469698</v>
      </c>
      <c r="L80" s="22"/>
      <c r="M80" s="22"/>
      <c r="N80" s="22">
        <v>22.5</v>
      </c>
      <c r="O80" s="22"/>
      <c r="P80" s="22">
        <v>82.600000381469698</v>
      </c>
    </row>
    <row r="81" spans="1:17" x14ac:dyDescent="0.25">
      <c r="A81" s="6" t="s">
        <v>331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v>1</v>
      </c>
      <c r="O81" s="22"/>
      <c r="P81" s="22">
        <v>1</v>
      </c>
    </row>
    <row r="82" spans="1:17" x14ac:dyDescent="0.25">
      <c r="A82" s="6" t="s">
        <v>332</v>
      </c>
      <c r="B82" s="22"/>
      <c r="C82" s="22"/>
      <c r="D82" s="22"/>
      <c r="E82" s="22"/>
      <c r="F82" s="22"/>
      <c r="G82" s="22"/>
      <c r="H82" s="22"/>
      <c r="I82" s="22"/>
      <c r="J82" s="22">
        <v>23.200000762939499</v>
      </c>
      <c r="K82" s="22">
        <v>232.10000038146981</v>
      </c>
      <c r="L82" s="22"/>
      <c r="M82" s="22"/>
      <c r="N82" s="22">
        <v>14.1000003814697</v>
      </c>
      <c r="O82" s="22"/>
      <c r="P82" s="22">
        <v>269.40000152587902</v>
      </c>
    </row>
    <row r="83" spans="1:17" x14ac:dyDescent="0.25">
      <c r="A83" s="6" t="s">
        <v>333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>
        <v>1</v>
      </c>
      <c r="O83" s="22"/>
      <c r="P83" s="22">
        <v>1</v>
      </c>
    </row>
    <row r="84" spans="1:17" x14ac:dyDescent="0.25">
      <c r="A84" s="6" t="s">
        <v>334</v>
      </c>
      <c r="B84" s="22"/>
      <c r="C84" s="22"/>
      <c r="D84" s="22"/>
      <c r="E84" s="22"/>
      <c r="F84" s="22"/>
      <c r="G84" s="22"/>
      <c r="H84" s="22"/>
      <c r="I84" s="22"/>
      <c r="J84" s="22"/>
      <c r="K84" s="22">
        <v>124.30000114440919</v>
      </c>
      <c r="L84" s="22"/>
      <c r="M84" s="22"/>
      <c r="N84" s="22">
        <v>35.799999237060497</v>
      </c>
      <c r="O84" s="22"/>
      <c r="P84" s="22">
        <v>160.1000003814697</v>
      </c>
    </row>
    <row r="85" spans="1:17" x14ac:dyDescent="0.25">
      <c r="A85" s="6" t="s">
        <v>335</v>
      </c>
      <c r="B85" s="22"/>
      <c r="C85" s="22"/>
      <c r="D85" s="22"/>
      <c r="E85" s="22"/>
      <c r="F85" s="22"/>
      <c r="G85" s="22"/>
      <c r="H85" s="22"/>
      <c r="I85" s="22"/>
      <c r="J85" s="22">
        <v>291.29999923706049</v>
      </c>
      <c r="K85" s="22">
        <v>811.70000076293923</v>
      </c>
      <c r="L85" s="22"/>
      <c r="M85" s="22">
        <v>30</v>
      </c>
      <c r="N85" s="22">
        <v>17</v>
      </c>
      <c r="O85" s="22"/>
      <c r="P85" s="22">
        <v>1149.9999999999998</v>
      </c>
    </row>
    <row r="86" spans="1:17" x14ac:dyDescent="0.25">
      <c r="A86" s="6" t="s">
        <v>336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56.5</v>
      </c>
      <c r="N86" s="22">
        <v>200.09999942779541</v>
      </c>
      <c r="O86" s="22"/>
      <c r="P86" s="22">
        <v>256.59999942779541</v>
      </c>
    </row>
    <row r="87" spans="1:17" x14ac:dyDescent="0.25">
      <c r="A87" s="6" t="s">
        <v>337</v>
      </c>
      <c r="B87" s="22"/>
      <c r="C87" s="22"/>
      <c r="D87" s="22"/>
      <c r="E87" s="22"/>
      <c r="F87" s="22"/>
      <c r="G87" s="22"/>
      <c r="H87" s="22"/>
      <c r="I87" s="22"/>
      <c r="J87" s="22"/>
      <c r="K87" s="22">
        <v>26</v>
      </c>
      <c r="L87" s="22"/>
      <c r="M87" s="22"/>
      <c r="N87" s="22">
        <v>14.5</v>
      </c>
      <c r="O87" s="22"/>
      <c r="P87" s="22">
        <v>40.5</v>
      </c>
    </row>
    <row r="88" spans="1:17" x14ac:dyDescent="0.25">
      <c r="A88" s="6" t="s">
        <v>338</v>
      </c>
      <c r="B88" s="22"/>
      <c r="C88" s="22"/>
      <c r="D88" s="22"/>
      <c r="E88" s="22"/>
      <c r="F88" s="22"/>
      <c r="G88" s="22"/>
      <c r="H88" s="22">
        <v>13</v>
      </c>
      <c r="I88" s="22"/>
      <c r="J88" s="22"/>
      <c r="K88" s="22"/>
      <c r="L88" s="22"/>
      <c r="M88" s="22"/>
      <c r="N88" s="22"/>
      <c r="O88" s="22"/>
      <c r="P88" s="22">
        <v>13</v>
      </c>
    </row>
    <row r="89" spans="1:17" x14ac:dyDescent="0.25">
      <c r="A89" s="6" t="s">
        <v>339</v>
      </c>
      <c r="B89" s="22"/>
      <c r="C89" s="22"/>
      <c r="D89" s="22"/>
      <c r="E89" s="22"/>
      <c r="F89" s="22"/>
      <c r="G89" s="22"/>
      <c r="H89" s="22"/>
      <c r="I89" s="22"/>
      <c r="J89" s="22">
        <v>325.39999961853033</v>
      </c>
      <c r="K89" s="22">
        <v>3925</v>
      </c>
      <c r="L89" s="22"/>
      <c r="M89" s="22"/>
      <c r="N89" s="22">
        <v>79.5</v>
      </c>
      <c r="O89" s="22"/>
      <c r="P89" s="22">
        <v>4330</v>
      </c>
      <c r="Q89" s="7"/>
    </row>
    <row r="90" spans="1:17" x14ac:dyDescent="0.25">
      <c r="A90" s="6" t="s">
        <v>340</v>
      </c>
      <c r="B90" s="22"/>
      <c r="C90" s="22"/>
      <c r="D90" s="22"/>
      <c r="E90" s="22"/>
      <c r="F90" s="22"/>
      <c r="G90" s="22"/>
      <c r="H90" s="22"/>
      <c r="I90" s="22"/>
      <c r="J90" s="22">
        <v>36.599998474121101</v>
      </c>
      <c r="K90" s="22">
        <v>153.10000228881839</v>
      </c>
      <c r="L90" s="22"/>
      <c r="M90" s="22"/>
      <c r="N90" s="22">
        <v>35.799999237060497</v>
      </c>
      <c r="O90" s="22"/>
      <c r="P90" s="22">
        <v>225.49999999999997</v>
      </c>
    </row>
    <row r="91" spans="1:17" x14ac:dyDescent="0.25">
      <c r="A91" s="6" t="s">
        <v>341</v>
      </c>
      <c r="B91" s="22"/>
      <c r="C91" s="22"/>
      <c r="D91" s="22"/>
      <c r="E91" s="22"/>
      <c r="F91" s="22"/>
      <c r="G91" s="22"/>
      <c r="H91" s="22"/>
      <c r="I91" s="22"/>
      <c r="J91" s="22">
        <v>25</v>
      </c>
      <c r="K91" s="22">
        <v>88</v>
      </c>
      <c r="L91" s="22"/>
      <c r="M91" s="22"/>
      <c r="N91" s="22"/>
      <c r="O91" s="22"/>
      <c r="P91" s="22">
        <v>113</v>
      </c>
    </row>
    <row r="92" spans="1:17" x14ac:dyDescent="0.25">
      <c r="A92" s="6" t="s">
        <v>342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52.199999809265101</v>
      </c>
      <c r="L92" s="22"/>
      <c r="M92" s="22"/>
      <c r="N92" s="22"/>
      <c r="O92" s="22"/>
      <c r="P92" s="22">
        <v>52.199999809265101</v>
      </c>
    </row>
    <row r="93" spans="1:17" x14ac:dyDescent="0.25">
      <c r="A93" s="6" t="s">
        <v>343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>
        <v>1</v>
      </c>
      <c r="O93" s="22"/>
      <c r="P93" s="22">
        <v>1</v>
      </c>
    </row>
    <row r="94" spans="1:17" x14ac:dyDescent="0.25">
      <c r="A94" s="6" t="s">
        <v>344</v>
      </c>
      <c r="B94" s="22"/>
      <c r="C94" s="22"/>
      <c r="D94" s="22"/>
      <c r="E94" s="22"/>
      <c r="F94" s="22"/>
      <c r="G94" s="22"/>
      <c r="H94" s="22"/>
      <c r="I94" s="22"/>
      <c r="J94" s="22"/>
      <c r="K94" s="22">
        <v>25</v>
      </c>
      <c r="L94" s="22"/>
      <c r="M94" s="22"/>
      <c r="N94" s="22">
        <v>19.200000762939499</v>
      </c>
      <c r="O94" s="22"/>
      <c r="P94" s="22">
        <v>44.200000762939496</v>
      </c>
    </row>
    <row r="95" spans="1:17" x14ac:dyDescent="0.25">
      <c r="A95" s="6" t="s">
        <v>345</v>
      </c>
      <c r="B95" s="22"/>
      <c r="C95" s="22"/>
      <c r="D95" s="22"/>
      <c r="E95" s="22"/>
      <c r="F95" s="22"/>
      <c r="G95" s="22"/>
      <c r="H95" s="22"/>
      <c r="I95" s="22"/>
      <c r="J95" s="22">
        <v>61.700000762939503</v>
      </c>
      <c r="K95" s="22">
        <v>186.09999847412109</v>
      </c>
      <c r="L95" s="22"/>
      <c r="M95" s="22"/>
      <c r="N95" s="22">
        <v>11.5</v>
      </c>
      <c r="O95" s="22"/>
      <c r="P95" s="22">
        <v>259.2999992370606</v>
      </c>
    </row>
    <row r="96" spans="1:17" x14ac:dyDescent="0.25">
      <c r="A96" s="6" t="s">
        <v>346</v>
      </c>
      <c r="B96" s="22"/>
      <c r="C96" s="22"/>
      <c r="D96" s="22"/>
      <c r="E96" s="22"/>
      <c r="F96" s="22"/>
      <c r="G96" s="22"/>
      <c r="H96" s="22"/>
      <c r="I96" s="22"/>
      <c r="J96" s="22">
        <v>19</v>
      </c>
      <c r="K96" s="22">
        <v>118.7000026702882</v>
      </c>
      <c r="L96" s="22"/>
      <c r="M96" s="22"/>
      <c r="N96" s="22"/>
      <c r="O96" s="22"/>
      <c r="P96" s="22">
        <v>137.7000026702882</v>
      </c>
    </row>
    <row r="97" spans="1:17" x14ac:dyDescent="0.25">
      <c r="A97" s="6" t="s">
        <v>347</v>
      </c>
      <c r="B97" s="22"/>
      <c r="C97" s="22"/>
      <c r="D97" s="22"/>
      <c r="E97" s="22"/>
      <c r="F97" s="22"/>
      <c r="G97" s="22"/>
      <c r="H97" s="22">
        <v>4</v>
      </c>
      <c r="I97" s="22"/>
      <c r="J97" s="22"/>
      <c r="K97" s="22"/>
      <c r="L97" s="22"/>
      <c r="M97" s="22"/>
      <c r="N97" s="22"/>
      <c r="O97" s="22"/>
      <c r="P97" s="22">
        <v>4</v>
      </c>
    </row>
    <row r="98" spans="1:17" x14ac:dyDescent="0.25">
      <c r="A98" s="6" t="s">
        <v>348</v>
      </c>
      <c r="B98" s="22"/>
      <c r="C98" s="22"/>
      <c r="D98" s="22"/>
      <c r="E98" s="22"/>
      <c r="F98" s="22"/>
      <c r="G98" s="22"/>
      <c r="H98" s="22"/>
      <c r="I98" s="22"/>
      <c r="J98" s="22"/>
      <c r="K98" s="22">
        <v>242</v>
      </c>
      <c r="L98" s="22"/>
      <c r="M98" s="22"/>
      <c r="N98" s="22"/>
      <c r="O98" s="22"/>
      <c r="P98" s="22">
        <v>242</v>
      </c>
    </row>
    <row r="99" spans="1:17" x14ac:dyDescent="0.25">
      <c r="A99" s="6" t="s">
        <v>349</v>
      </c>
      <c r="B99" s="22"/>
      <c r="C99" s="22"/>
      <c r="D99" s="22"/>
      <c r="E99" s="22"/>
      <c r="F99" s="22"/>
      <c r="G99" s="22"/>
      <c r="H99" s="22">
        <v>14</v>
      </c>
      <c r="I99" s="22"/>
      <c r="J99" s="22">
        <v>411.59999942779564</v>
      </c>
      <c r="K99" s="22">
        <v>810</v>
      </c>
      <c r="L99" s="22"/>
      <c r="M99" s="22">
        <v>19</v>
      </c>
      <c r="N99" s="22"/>
      <c r="O99" s="22"/>
      <c r="P99" s="22">
        <v>1255</v>
      </c>
    </row>
    <row r="100" spans="1:17" x14ac:dyDescent="0.25">
      <c r="A100" s="6" t="s">
        <v>350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>
        <v>13.3999996185303</v>
      </c>
      <c r="L100" s="22"/>
      <c r="M100" s="22"/>
      <c r="N100" s="22"/>
      <c r="O100" s="22"/>
      <c r="P100" s="22">
        <v>13.3999996185303</v>
      </c>
    </row>
    <row r="101" spans="1:17" s="10" customFormat="1" ht="13" x14ac:dyDescent="0.3">
      <c r="A101" s="14" t="s">
        <v>406</v>
      </c>
      <c r="B101" s="23"/>
      <c r="C101" s="23"/>
      <c r="D101" s="23"/>
      <c r="E101" s="23"/>
      <c r="F101" s="23"/>
      <c r="G101" s="23"/>
      <c r="H101" s="23">
        <v>31</v>
      </c>
      <c r="I101" s="23"/>
      <c r="J101" s="23">
        <v>1193.7999982833865</v>
      </c>
      <c r="K101" s="23">
        <v>6868</v>
      </c>
      <c r="L101" s="23"/>
      <c r="M101" s="23">
        <v>105.5</v>
      </c>
      <c r="N101" s="23">
        <v>455.899999141693</v>
      </c>
      <c r="O101" s="23"/>
      <c r="P101" s="23">
        <v>8654</v>
      </c>
      <c r="Q101" s="12"/>
    </row>
    <row r="102" spans="1:17" ht="14" x14ac:dyDescent="0.3">
      <c r="A102" s="18" t="s">
        <v>351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7" x14ac:dyDescent="0.25">
      <c r="A103" s="6" t="s">
        <v>352</v>
      </c>
      <c r="B103" s="22"/>
      <c r="C103" s="22"/>
      <c r="D103" s="22"/>
      <c r="E103" s="22"/>
      <c r="F103" s="22"/>
      <c r="G103" s="22"/>
      <c r="H103" s="22"/>
      <c r="I103" s="22"/>
      <c r="J103" s="22">
        <v>27.600000381469702</v>
      </c>
      <c r="K103" s="22">
        <v>94.5</v>
      </c>
      <c r="L103" s="22"/>
      <c r="M103" s="22"/>
      <c r="N103" s="22"/>
      <c r="O103" s="22"/>
      <c r="P103" s="22">
        <v>122.1000003814697</v>
      </c>
    </row>
    <row r="104" spans="1:17" x14ac:dyDescent="0.25">
      <c r="A104" s="6" t="s">
        <v>353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>
        <v>35.799999237060497</v>
      </c>
      <c r="O104" s="22"/>
      <c r="P104" s="22">
        <v>35.799999237060497</v>
      </c>
    </row>
    <row r="105" spans="1:17" x14ac:dyDescent="0.25">
      <c r="A105" s="6" t="s">
        <v>354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>
        <v>81.20000076293951</v>
      </c>
      <c r="L105" s="22"/>
      <c r="M105" s="22"/>
      <c r="N105" s="22"/>
      <c r="O105" s="22"/>
      <c r="P105" s="22">
        <v>81.20000076293951</v>
      </c>
    </row>
    <row r="106" spans="1:17" x14ac:dyDescent="0.25">
      <c r="A106" s="6" t="s">
        <v>355</v>
      </c>
      <c r="B106" s="22"/>
      <c r="C106" s="22"/>
      <c r="D106" s="22"/>
      <c r="E106" s="22"/>
      <c r="F106" s="22"/>
      <c r="G106" s="22"/>
      <c r="H106" s="22"/>
      <c r="I106" s="22"/>
      <c r="J106" s="22">
        <v>22</v>
      </c>
      <c r="K106" s="22">
        <v>387.09999847412109</v>
      </c>
      <c r="L106" s="22"/>
      <c r="M106" s="22"/>
      <c r="N106" s="22"/>
      <c r="O106" s="22"/>
      <c r="P106" s="22">
        <v>409.09999847412109</v>
      </c>
    </row>
    <row r="107" spans="1:17" x14ac:dyDescent="0.25">
      <c r="A107" s="6" t="s">
        <v>356</v>
      </c>
      <c r="B107" s="22"/>
      <c r="C107" s="22"/>
      <c r="D107" s="22"/>
      <c r="E107" s="22"/>
      <c r="F107" s="22"/>
      <c r="G107" s="22"/>
      <c r="H107" s="22"/>
      <c r="I107" s="22"/>
      <c r="J107" s="22">
        <v>51.099999427795396</v>
      </c>
      <c r="K107" s="22">
        <v>478</v>
      </c>
      <c r="L107" s="22"/>
      <c r="M107" s="22"/>
      <c r="N107" s="22">
        <v>27.100000381469702</v>
      </c>
      <c r="O107" s="22"/>
      <c r="P107" s="22">
        <v>556</v>
      </c>
    </row>
    <row r="108" spans="1:17" x14ac:dyDescent="0.25">
      <c r="A108" s="6" t="s">
        <v>357</v>
      </c>
      <c r="B108" s="22"/>
      <c r="C108" s="22"/>
      <c r="D108" s="22"/>
      <c r="E108" s="22"/>
      <c r="F108" s="22"/>
      <c r="G108" s="22"/>
      <c r="H108" s="22">
        <v>18</v>
      </c>
      <c r="I108" s="22"/>
      <c r="J108" s="22"/>
      <c r="K108" s="22">
        <v>255.1000003814697</v>
      </c>
      <c r="L108" s="22"/>
      <c r="M108" s="22"/>
      <c r="N108" s="22"/>
      <c r="O108" s="22"/>
      <c r="P108" s="22">
        <v>273.10000038146973</v>
      </c>
    </row>
    <row r="109" spans="1:17" s="10" customFormat="1" ht="13" x14ac:dyDescent="0.3">
      <c r="A109" s="14" t="s">
        <v>406</v>
      </c>
      <c r="B109" s="23"/>
      <c r="C109" s="23"/>
      <c r="D109" s="23"/>
      <c r="E109" s="23"/>
      <c r="F109" s="23"/>
      <c r="G109" s="23"/>
      <c r="H109" s="23">
        <v>18</v>
      </c>
      <c r="I109" s="23"/>
      <c r="J109" s="23">
        <v>100.69999980926509</v>
      </c>
      <c r="K109" s="23">
        <v>1296</v>
      </c>
      <c r="L109" s="23"/>
      <c r="M109" s="23"/>
      <c r="N109" s="23">
        <v>62.899999618530202</v>
      </c>
      <c r="O109" s="23"/>
      <c r="P109" s="23">
        <v>1477</v>
      </c>
    </row>
    <row r="110" spans="1:17" ht="14" x14ac:dyDescent="0.3">
      <c r="A110" s="18" t="s">
        <v>358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7" x14ac:dyDescent="0.25">
      <c r="A111" s="6" t="s">
        <v>359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v>1</v>
      </c>
      <c r="O111" s="22"/>
      <c r="P111" s="22">
        <v>1</v>
      </c>
    </row>
    <row r="112" spans="1:17" x14ac:dyDescent="0.25">
      <c r="A112" s="6" t="s">
        <v>360</v>
      </c>
      <c r="B112" s="22"/>
      <c r="C112" s="22"/>
      <c r="D112" s="22"/>
      <c r="E112" s="22"/>
      <c r="F112" s="22"/>
      <c r="G112" s="22"/>
      <c r="H112" s="22"/>
      <c r="I112" s="22"/>
      <c r="J112" s="22">
        <v>59.5</v>
      </c>
      <c r="K112" s="22">
        <v>760</v>
      </c>
      <c r="L112" s="22"/>
      <c r="M112" s="22"/>
      <c r="N112" s="22">
        <v>23.799999237060501</v>
      </c>
      <c r="O112" s="22"/>
      <c r="P112" s="22">
        <v>843</v>
      </c>
    </row>
    <row r="113" spans="1:16" x14ac:dyDescent="0.25">
      <c r="A113" s="6" t="s">
        <v>361</v>
      </c>
      <c r="B113" s="22"/>
      <c r="C113" s="22"/>
      <c r="D113" s="22"/>
      <c r="E113" s="22"/>
      <c r="F113" s="22"/>
      <c r="G113" s="22"/>
      <c r="H113" s="22">
        <v>38</v>
      </c>
      <c r="I113" s="22"/>
      <c r="J113" s="22">
        <v>64.29999923706049</v>
      </c>
      <c r="K113" s="22">
        <v>234</v>
      </c>
      <c r="L113" s="22"/>
      <c r="M113" s="22"/>
      <c r="N113" s="22"/>
      <c r="O113" s="22"/>
      <c r="P113" s="22">
        <v>336.79999923706049</v>
      </c>
    </row>
    <row r="114" spans="1:16" x14ac:dyDescent="0.25">
      <c r="A114" s="6" t="s">
        <v>362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>
        <v>1.6000000238418599</v>
      </c>
      <c r="O114" s="22"/>
      <c r="P114" s="22">
        <v>1.6000000238418599</v>
      </c>
    </row>
    <row r="115" spans="1:16" x14ac:dyDescent="0.25">
      <c r="A115" s="6" t="s">
        <v>363</v>
      </c>
      <c r="B115" s="22"/>
      <c r="C115" s="22"/>
      <c r="D115" s="22"/>
      <c r="E115" s="22"/>
      <c r="F115" s="22"/>
      <c r="G115" s="22"/>
      <c r="H115" s="22">
        <v>21</v>
      </c>
      <c r="I115" s="22"/>
      <c r="J115" s="22">
        <v>48.300000190734899</v>
      </c>
      <c r="K115" s="22">
        <v>419.09999847412109</v>
      </c>
      <c r="L115" s="22"/>
      <c r="M115" s="22"/>
      <c r="N115" s="22"/>
      <c r="O115" s="22"/>
      <c r="P115" s="22">
        <v>488.39999866485596</v>
      </c>
    </row>
    <row r="116" spans="1:16" x14ac:dyDescent="0.25">
      <c r="A116" s="6" t="s">
        <v>364</v>
      </c>
      <c r="B116" s="22"/>
      <c r="C116" s="22"/>
      <c r="D116" s="22"/>
      <c r="E116" s="22"/>
      <c r="F116" s="22"/>
      <c r="G116" s="22"/>
      <c r="H116" s="22"/>
      <c r="I116" s="22"/>
      <c r="J116" s="22">
        <v>116.5</v>
      </c>
      <c r="K116" s="22">
        <v>750</v>
      </c>
      <c r="L116" s="22"/>
      <c r="M116" s="22"/>
      <c r="N116" s="22"/>
      <c r="O116" s="22"/>
      <c r="P116" s="22">
        <v>866.80000495910679</v>
      </c>
    </row>
    <row r="117" spans="1:16" x14ac:dyDescent="0.25">
      <c r="A117" s="6" t="s">
        <v>365</v>
      </c>
      <c r="B117" s="22"/>
      <c r="C117" s="22"/>
      <c r="D117" s="22"/>
      <c r="E117" s="22"/>
      <c r="F117" s="22"/>
      <c r="G117" s="22"/>
      <c r="H117" s="22"/>
      <c r="I117" s="22"/>
      <c r="J117" s="22">
        <v>100</v>
      </c>
      <c r="K117" s="22">
        <v>398.79999303817721</v>
      </c>
      <c r="L117" s="22"/>
      <c r="M117" s="22"/>
      <c r="N117" s="22"/>
      <c r="O117" s="22"/>
      <c r="P117" s="22">
        <v>499.19999074935879</v>
      </c>
    </row>
    <row r="118" spans="1:16" x14ac:dyDescent="0.25">
      <c r="A118" s="6" t="s">
        <v>366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>
        <v>136.40000152587891</v>
      </c>
      <c r="L118" s="22"/>
      <c r="M118" s="22"/>
      <c r="N118" s="22"/>
      <c r="O118" s="22"/>
      <c r="P118" s="22">
        <v>136.40000152587891</v>
      </c>
    </row>
    <row r="119" spans="1:16" x14ac:dyDescent="0.25">
      <c r="A119" s="6" t="s">
        <v>367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>
        <v>154.89999389648401</v>
      </c>
      <c r="L119" s="22"/>
      <c r="M119" s="22"/>
      <c r="N119" s="22">
        <v>10</v>
      </c>
      <c r="O119" s="22"/>
      <c r="P119" s="22">
        <v>164.89999389648401</v>
      </c>
    </row>
    <row r="120" spans="1:16" x14ac:dyDescent="0.25">
      <c r="A120" s="6" t="s">
        <v>368</v>
      </c>
      <c r="B120" s="22"/>
      <c r="C120" s="22"/>
      <c r="D120" s="22"/>
      <c r="E120" s="22"/>
      <c r="F120" s="22"/>
      <c r="G120" s="22"/>
      <c r="H120" s="22"/>
      <c r="I120" s="22"/>
      <c r="J120" s="22">
        <v>20.299999237060501</v>
      </c>
      <c r="K120" s="22">
        <v>186.5</v>
      </c>
      <c r="L120" s="22"/>
      <c r="M120" s="22"/>
      <c r="N120" s="22"/>
      <c r="O120" s="22"/>
      <c r="P120" s="22">
        <v>206.79999923706049</v>
      </c>
    </row>
    <row r="121" spans="1:16" x14ac:dyDescent="0.25">
      <c r="A121" s="6" t="s">
        <v>369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>
        <v>1</v>
      </c>
      <c r="O121" s="22"/>
      <c r="P121" s="22">
        <v>1</v>
      </c>
    </row>
    <row r="122" spans="1:16" x14ac:dyDescent="0.25">
      <c r="A122" s="6" t="s">
        <v>370</v>
      </c>
      <c r="B122" s="22">
        <v>6</v>
      </c>
      <c r="C122" s="22"/>
      <c r="D122" s="22"/>
      <c r="E122" s="22"/>
      <c r="F122" s="22"/>
      <c r="G122" s="22"/>
      <c r="H122" s="22"/>
      <c r="I122" s="22"/>
      <c r="J122" s="22">
        <v>43</v>
      </c>
      <c r="K122" s="22"/>
      <c r="L122" s="22"/>
      <c r="M122" s="22"/>
      <c r="N122" s="22"/>
      <c r="O122" s="22"/>
      <c r="P122" s="22">
        <v>49</v>
      </c>
    </row>
    <row r="123" spans="1:16" x14ac:dyDescent="0.25">
      <c r="A123" s="6" t="s">
        <v>371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>
        <v>35.900001525878899</v>
      </c>
      <c r="L123" s="22"/>
      <c r="M123" s="22"/>
      <c r="N123" s="22"/>
      <c r="O123" s="22"/>
      <c r="P123" s="22">
        <v>35.900001525878899</v>
      </c>
    </row>
    <row r="124" spans="1:16" x14ac:dyDescent="0.25">
      <c r="A124" s="6" t="s">
        <v>372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>
        <v>16</v>
      </c>
      <c r="N124" s="22"/>
      <c r="O124" s="22"/>
      <c r="P124" s="22">
        <v>16</v>
      </c>
    </row>
    <row r="125" spans="1:16" x14ac:dyDescent="0.25">
      <c r="A125" s="6" t="s">
        <v>373</v>
      </c>
      <c r="B125" s="22"/>
      <c r="C125" s="22"/>
      <c r="D125" s="22"/>
      <c r="E125" s="22"/>
      <c r="F125" s="22"/>
      <c r="G125" s="22"/>
      <c r="H125" s="22">
        <v>25.5</v>
      </c>
      <c r="I125" s="22"/>
      <c r="J125" s="22">
        <v>197</v>
      </c>
      <c r="K125" s="22">
        <v>374.40000247955334</v>
      </c>
      <c r="L125" s="22"/>
      <c r="M125" s="22"/>
      <c r="N125" s="22"/>
      <c r="O125" s="22"/>
      <c r="P125" s="22">
        <v>596.90000247955334</v>
      </c>
    </row>
    <row r="126" spans="1:16" x14ac:dyDescent="0.25">
      <c r="A126" s="6" t="s">
        <v>374</v>
      </c>
      <c r="B126" s="22"/>
      <c r="C126" s="22"/>
      <c r="D126" s="22"/>
      <c r="E126" s="22"/>
      <c r="F126" s="22"/>
      <c r="G126" s="22"/>
      <c r="H126" s="22">
        <v>28</v>
      </c>
      <c r="I126" s="22"/>
      <c r="J126" s="22">
        <v>124</v>
      </c>
      <c r="K126" s="22">
        <v>1565</v>
      </c>
      <c r="L126" s="22"/>
      <c r="M126" s="22"/>
      <c r="N126" s="22"/>
      <c r="O126" s="22"/>
      <c r="P126" s="22">
        <v>1717</v>
      </c>
    </row>
    <row r="127" spans="1:16" x14ac:dyDescent="0.25">
      <c r="A127" s="6" t="s">
        <v>298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>
        <v>0.5</v>
      </c>
      <c r="N127" s="22"/>
      <c r="O127" s="22"/>
      <c r="P127" s="22">
        <v>0.5</v>
      </c>
    </row>
    <row r="128" spans="1:16" x14ac:dyDescent="0.25">
      <c r="A128" s="6" t="s">
        <v>375</v>
      </c>
      <c r="B128" s="22"/>
      <c r="C128" s="22"/>
      <c r="D128" s="22"/>
      <c r="E128" s="22"/>
      <c r="F128" s="22"/>
      <c r="G128" s="22"/>
      <c r="H128" s="22"/>
      <c r="I128" s="22"/>
      <c r="J128" s="22">
        <v>234.20000457763692</v>
      </c>
      <c r="K128" s="22">
        <v>551.59999561309792</v>
      </c>
      <c r="L128" s="22"/>
      <c r="M128" s="22"/>
      <c r="N128" s="22">
        <v>14.4214544296265</v>
      </c>
      <c r="O128" s="22"/>
      <c r="P128" s="22">
        <v>800.22145462036133</v>
      </c>
    </row>
    <row r="129" spans="1:17" x14ac:dyDescent="0.25">
      <c r="A129" s="6" t="s">
        <v>376</v>
      </c>
      <c r="B129" s="22"/>
      <c r="C129" s="22"/>
      <c r="D129" s="22"/>
      <c r="E129" s="22"/>
      <c r="F129" s="22"/>
      <c r="G129" s="22"/>
      <c r="H129" s="22">
        <v>12.1000003814697</v>
      </c>
      <c r="I129" s="22"/>
      <c r="J129" s="22">
        <v>252.19999504089336</v>
      </c>
      <c r="K129" s="22">
        <v>3431</v>
      </c>
      <c r="L129" s="22"/>
      <c r="M129" s="22">
        <v>26.899999618530298</v>
      </c>
      <c r="N129" s="22"/>
      <c r="O129" s="22"/>
      <c r="P129" s="22">
        <v>3722</v>
      </c>
    </row>
    <row r="130" spans="1:17" x14ac:dyDescent="0.25">
      <c r="A130" s="6" t="s">
        <v>377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>
        <v>1</v>
      </c>
      <c r="O130" s="22"/>
      <c r="P130" s="22">
        <v>1</v>
      </c>
    </row>
    <row r="131" spans="1:17" x14ac:dyDescent="0.25">
      <c r="A131" s="6" t="s">
        <v>378</v>
      </c>
      <c r="B131" s="22"/>
      <c r="C131" s="22"/>
      <c r="D131" s="22"/>
      <c r="E131" s="22"/>
      <c r="F131" s="22"/>
      <c r="G131" s="22"/>
      <c r="H131" s="22">
        <v>21.299999237060501</v>
      </c>
      <c r="I131" s="22"/>
      <c r="J131" s="22"/>
      <c r="K131" s="22">
        <v>95.400001525878906</v>
      </c>
      <c r="L131" s="22"/>
      <c r="M131" s="22"/>
      <c r="N131" s="22"/>
      <c r="O131" s="22"/>
      <c r="P131" s="22">
        <v>116.70000076293941</v>
      </c>
    </row>
    <row r="132" spans="1:17" x14ac:dyDescent="0.25">
      <c r="A132" s="6" t="s">
        <v>379</v>
      </c>
      <c r="B132" s="22"/>
      <c r="C132" s="22"/>
      <c r="D132" s="22"/>
      <c r="E132" s="22"/>
      <c r="F132" s="22"/>
      <c r="G132" s="22"/>
      <c r="H132" s="22"/>
      <c r="I132" s="22"/>
      <c r="J132" s="22">
        <v>19.5</v>
      </c>
      <c r="K132" s="22">
        <v>133.59999847412109</v>
      </c>
      <c r="L132" s="22"/>
      <c r="M132" s="22"/>
      <c r="N132" s="22"/>
      <c r="O132" s="22"/>
      <c r="P132" s="22">
        <v>153.09999847412109</v>
      </c>
    </row>
    <row r="133" spans="1:17" x14ac:dyDescent="0.25">
      <c r="A133" s="6" t="s">
        <v>380</v>
      </c>
      <c r="B133" s="22"/>
      <c r="C133" s="22"/>
      <c r="D133" s="22"/>
      <c r="E133" s="22"/>
      <c r="F133" s="22"/>
      <c r="G133" s="22"/>
      <c r="H133" s="22">
        <v>11</v>
      </c>
      <c r="I133" s="22"/>
      <c r="J133" s="22"/>
      <c r="K133" s="22">
        <v>46.200000762939496</v>
      </c>
      <c r="L133" s="22"/>
      <c r="M133" s="22"/>
      <c r="N133" s="22"/>
      <c r="O133" s="22"/>
      <c r="P133" s="22">
        <v>57.200000762939496</v>
      </c>
    </row>
    <row r="134" spans="1:17" x14ac:dyDescent="0.25">
      <c r="A134" s="6" t="s">
        <v>381</v>
      </c>
      <c r="B134" s="22"/>
      <c r="C134" s="22"/>
      <c r="D134" s="22"/>
      <c r="E134" s="22"/>
      <c r="F134" s="22"/>
      <c r="G134" s="22"/>
      <c r="H134" s="22">
        <v>12</v>
      </c>
      <c r="I134" s="22"/>
      <c r="J134" s="22">
        <v>30.299999237060501</v>
      </c>
      <c r="K134" s="22">
        <v>60.099998474121101</v>
      </c>
      <c r="L134" s="22"/>
      <c r="M134" s="22"/>
      <c r="N134" s="22"/>
      <c r="O134" s="22"/>
      <c r="P134" s="22">
        <v>102.39999771118161</v>
      </c>
    </row>
    <row r="135" spans="1:17" x14ac:dyDescent="0.25">
      <c r="A135" s="6" t="s">
        <v>382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>
        <v>464.90000152587868</v>
      </c>
      <c r="L135" s="22"/>
      <c r="M135" s="22"/>
      <c r="N135" s="22">
        <v>13.6000003814697</v>
      </c>
      <c r="O135" s="22"/>
      <c r="P135" s="22">
        <v>478.50000190734841</v>
      </c>
    </row>
    <row r="136" spans="1:17" x14ac:dyDescent="0.25">
      <c r="A136" s="6" t="s">
        <v>383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>
        <v>21</v>
      </c>
      <c r="O136" s="22"/>
      <c r="P136" s="22">
        <v>21</v>
      </c>
    </row>
    <row r="137" spans="1:17" s="10" customFormat="1" ht="13" x14ac:dyDescent="0.3">
      <c r="A137" s="14" t="s">
        <v>406</v>
      </c>
      <c r="B137" s="23">
        <v>6</v>
      </c>
      <c r="C137" s="23"/>
      <c r="D137" s="23"/>
      <c r="E137" s="23"/>
      <c r="F137" s="23"/>
      <c r="G137" s="23"/>
      <c r="H137" s="23">
        <v>168.89999961853019</v>
      </c>
      <c r="I137" s="23"/>
      <c r="J137" s="23">
        <v>1309</v>
      </c>
      <c r="K137" s="23">
        <v>9798</v>
      </c>
      <c r="L137" s="23"/>
      <c r="M137" s="23">
        <v>43.399999618530302</v>
      </c>
      <c r="N137" s="23">
        <v>86.721454083919497</v>
      </c>
      <c r="O137" s="23"/>
      <c r="P137" s="23">
        <v>11412</v>
      </c>
    </row>
    <row r="138" spans="1:17" ht="14" x14ac:dyDescent="0.3">
      <c r="A138" s="18" t="s">
        <v>384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7" x14ac:dyDescent="0.25">
      <c r="A139" s="6" t="s">
        <v>385</v>
      </c>
      <c r="B139" s="22"/>
      <c r="C139" s="22"/>
      <c r="D139" s="22"/>
      <c r="E139" s="22"/>
      <c r="F139" s="22"/>
      <c r="G139" s="22"/>
      <c r="H139" s="22"/>
      <c r="I139" s="22"/>
      <c r="J139" s="22">
        <v>70.100000381469798</v>
      </c>
      <c r="K139" s="22"/>
      <c r="L139" s="22"/>
      <c r="M139" s="22"/>
      <c r="N139" s="22"/>
      <c r="O139" s="22"/>
      <c r="P139" s="22">
        <v>70.100000381469798</v>
      </c>
    </row>
    <row r="140" spans="1:17" x14ac:dyDescent="0.25">
      <c r="A140" s="6" t="s">
        <v>386</v>
      </c>
      <c r="B140" s="22"/>
      <c r="C140" s="22"/>
      <c r="D140" s="22"/>
      <c r="E140" s="22"/>
      <c r="F140" s="22"/>
      <c r="G140" s="22"/>
      <c r="H140" s="22"/>
      <c r="I140" s="22"/>
      <c r="J140" s="22">
        <v>14.5</v>
      </c>
      <c r="K140" s="22">
        <v>66.299998283386202</v>
      </c>
      <c r="L140" s="22"/>
      <c r="M140" s="22"/>
      <c r="N140" s="22"/>
      <c r="O140" s="22"/>
      <c r="P140" s="22">
        <v>80.799998283386202</v>
      </c>
    </row>
    <row r="141" spans="1:17" x14ac:dyDescent="0.25">
      <c r="A141" s="6" t="s">
        <v>387</v>
      </c>
      <c r="B141" s="22"/>
      <c r="C141" s="22"/>
      <c r="D141" s="22"/>
      <c r="E141" s="22"/>
      <c r="F141" s="22"/>
      <c r="G141" s="22"/>
      <c r="H141" s="22"/>
      <c r="I141" s="22"/>
      <c r="J141" s="22">
        <v>17</v>
      </c>
      <c r="K141" s="22">
        <v>20</v>
      </c>
      <c r="L141" s="22"/>
      <c r="M141" s="22"/>
      <c r="N141" s="22"/>
      <c r="O141" s="22"/>
      <c r="P141" s="22">
        <v>37</v>
      </c>
    </row>
    <row r="142" spans="1:17" ht="13" x14ac:dyDescent="0.3">
      <c r="A142" s="14" t="s">
        <v>406</v>
      </c>
      <c r="B142" s="23"/>
      <c r="C142" s="23"/>
      <c r="D142" s="23"/>
      <c r="E142" s="23"/>
      <c r="F142" s="23"/>
      <c r="G142" s="23"/>
      <c r="H142" s="23"/>
      <c r="I142" s="23"/>
      <c r="J142" s="23">
        <v>101.6000003814698</v>
      </c>
      <c r="K142" s="23">
        <v>86.299998283386202</v>
      </c>
      <c r="L142" s="23"/>
      <c r="M142" s="23"/>
      <c r="N142" s="23"/>
      <c r="O142" s="23"/>
      <c r="P142" s="23">
        <v>187.89999866485601</v>
      </c>
      <c r="Q142" s="6"/>
    </row>
    <row r="143" spans="1:17" ht="14" x14ac:dyDescent="0.3">
      <c r="A143" s="18" t="s">
        <v>388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7" x14ac:dyDescent="0.25">
      <c r="A144" s="6" t="s">
        <v>389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>
        <v>2</v>
      </c>
      <c r="O144" s="22"/>
      <c r="P144" s="22">
        <v>2</v>
      </c>
    </row>
    <row r="145" spans="1:16" x14ac:dyDescent="0.25">
      <c r="A145" s="6" t="s">
        <v>390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>
        <v>1</v>
      </c>
      <c r="O145" s="22"/>
      <c r="P145" s="22">
        <v>1</v>
      </c>
    </row>
    <row r="146" spans="1:16" x14ac:dyDescent="0.25">
      <c r="A146" s="6" t="s">
        <v>391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v>1</v>
      </c>
      <c r="O146" s="22"/>
      <c r="P146" s="22">
        <v>1</v>
      </c>
    </row>
    <row r="147" spans="1:16" x14ac:dyDescent="0.25">
      <c r="A147" s="6" t="s">
        <v>392</v>
      </c>
      <c r="B147" s="22"/>
      <c r="C147" s="22"/>
      <c r="D147" s="22"/>
      <c r="E147" s="22"/>
      <c r="F147" s="22"/>
      <c r="G147" s="22"/>
      <c r="H147" s="22"/>
      <c r="I147" s="22"/>
      <c r="J147" s="22">
        <v>13</v>
      </c>
      <c r="K147" s="22">
        <v>361</v>
      </c>
      <c r="L147" s="22"/>
      <c r="M147" s="22"/>
      <c r="N147" s="22">
        <v>26</v>
      </c>
      <c r="O147" s="22"/>
      <c r="P147" s="22">
        <v>400</v>
      </c>
    </row>
    <row r="148" spans="1:16" x14ac:dyDescent="0.25">
      <c r="A148" s="6" t="s">
        <v>393</v>
      </c>
      <c r="B148" s="22"/>
      <c r="C148" s="22"/>
      <c r="D148" s="22"/>
      <c r="E148" s="22"/>
      <c r="F148" s="22"/>
      <c r="G148" s="22"/>
      <c r="H148" s="22"/>
      <c r="I148" s="22"/>
      <c r="J148" s="22">
        <v>62.5</v>
      </c>
      <c r="K148" s="22">
        <v>627</v>
      </c>
      <c r="L148" s="22"/>
      <c r="M148" s="22"/>
      <c r="N148" s="22">
        <v>12.5</v>
      </c>
      <c r="O148" s="22"/>
      <c r="P148" s="22">
        <v>702</v>
      </c>
    </row>
    <row r="149" spans="1:16" x14ac:dyDescent="0.25">
      <c r="A149" s="6" t="s">
        <v>394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>
        <v>1.1600000262260439</v>
      </c>
      <c r="N149" s="22"/>
      <c r="O149" s="22"/>
      <c r="P149" s="22">
        <v>1.1600000262260439</v>
      </c>
    </row>
    <row r="150" spans="1:16" x14ac:dyDescent="0.25">
      <c r="A150" s="6" t="s">
        <v>395</v>
      </c>
      <c r="B150" s="22"/>
      <c r="C150" s="22"/>
      <c r="D150" s="22"/>
      <c r="E150" s="22"/>
      <c r="F150" s="22"/>
      <c r="G150" s="22"/>
      <c r="H150" s="22"/>
      <c r="I150" s="22"/>
      <c r="J150" s="22">
        <v>105</v>
      </c>
      <c r="K150" s="22"/>
      <c r="L150" s="22"/>
      <c r="M150" s="22"/>
      <c r="N150" s="22">
        <v>25</v>
      </c>
      <c r="O150" s="22"/>
      <c r="P150" s="22">
        <v>130</v>
      </c>
    </row>
    <row r="151" spans="1:16" x14ac:dyDescent="0.25">
      <c r="A151" s="6" t="s">
        <v>396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>
        <v>127.2000007629395</v>
      </c>
      <c r="L151" s="22"/>
      <c r="M151" s="22"/>
      <c r="N151" s="22">
        <v>19.200000762939499</v>
      </c>
      <c r="O151" s="22"/>
      <c r="P151" s="22">
        <v>146.40000152587899</v>
      </c>
    </row>
    <row r="152" spans="1:16" x14ac:dyDescent="0.25">
      <c r="A152" s="6" t="s">
        <v>397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>
        <v>1</v>
      </c>
      <c r="O152" s="22"/>
      <c r="P152" s="22">
        <v>1</v>
      </c>
    </row>
    <row r="153" spans="1:16" x14ac:dyDescent="0.25">
      <c r="A153" s="6" t="s">
        <v>398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>
        <v>1</v>
      </c>
      <c r="O153" s="22"/>
      <c r="P153" s="22">
        <v>1</v>
      </c>
    </row>
    <row r="154" spans="1:16" x14ac:dyDescent="0.25">
      <c r="A154" s="6" t="s">
        <v>399</v>
      </c>
      <c r="B154" s="22"/>
      <c r="C154" s="22"/>
      <c r="D154" s="22"/>
      <c r="E154" s="22"/>
      <c r="F154" s="22"/>
      <c r="G154" s="22"/>
      <c r="H154" s="22"/>
      <c r="I154" s="22"/>
      <c r="J154" s="22">
        <v>21</v>
      </c>
      <c r="K154" s="22">
        <v>392</v>
      </c>
      <c r="L154" s="22"/>
      <c r="M154" s="22">
        <v>9</v>
      </c>
      <c r="N154" s="22"/>
      <c r="O154" s="22"/>
      <c r="P154" s="22">
        <v>421</v>
      </c>
    </row>
    <row r="155" spans="1:16" x14ac:dyDescent="0.25">
      <c r="A155" s="6" t="s">
        <v>400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>
        <v>6.5</v>
      </c>
      <c r="O155" s="22"/>
      <c r="P155" s="22">
        <v>6.5</v>
      </c>
    </row>
    <row r="156" spans="1:16" x14ac:dyDescent="0.25">
      <c r="A156" s="6" t="s">
        <v>401</v>
      </c>
      <c r="B156" s="22"/>
      <c r="C156" s="22"/>
      <c r="D156" s="22"/>
      <c r="E156" s="22"/>
      <c r="F156" s="22"/>
      <c r="G156" s="22"/>
      <c r="H156" s="22">
        <v>21.399999618530302</v>
      </c>
      <c r="I156" s="22"/>
      <c r="J156" s="22">
        <v>113.09999847412109</v>
      </c>
      <c r="K156" s="22">
        <v>171.3999996185303</v>
      </c>
      <c r="L156" s="22"/>
      <c r="M156" s="22"/>
      <c r="N156" s="22"/>
      <c r="O156" s="22"/>
      <c r="P156" s="22">
        <v>305.8999977111817</v>
      </c>
    </row>
    <row r="157" spans="1:16" x14ac:dyDescent="0.25">
      <c r="A157" s="6" t="s">
        <v>402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>
        <v>1</v>
      </c>
      <c r="O157" s="22"/>
      <c r="P157" s="22">
        <v>1</v>
      </c>
    </row>
    <row r="158" spans="1:16" x14ac:dyDescent="0.25">
      <c r="A158" s="6" t="s">
        <v>403</v>
      </c>
      <c r="B158" s="22"/>
      <c r="C158" s="22"/>
      <c r="D158" s="22"/>
      <c r="E158" s="22"/>
      <c r="F158" s="22"/>
      <c r="G158" s="22"/>
      <c r="H158" s="22"/>
      <c r="I158" s="22"/>
      <c r="J158" s="22">
        <v>17</v>
      </c>
      <c r="K158" s="22">
        <v>149.40000152587891</v>
      </c>
      <c r="L158" s="22"/>
      <c r="M158" s="22"/>
      <c r="N158" s="22"/>
      <c r="O158" s="22"/>
      <c r="P158" s="22">
        <v>166.40000152587891</v>
      </c>
    </row>
    <row r="159" spans="1:16" x14ac:dyDescent="0.25">
      <c r="A159" s="6" t="s">
        <v>404</v>
      </c>
      <c r="B159" s="22"/>
      <c r="C159" s="22"/>
      <c r="D159" s="22"/>
      <c r="E159" s="22"/>
      <c r="F159" s="22"/>
      <c r="G159" s="22"/>
      <c r="H159" s="22"/>
      <c r="I159" s="22"/>
      <c r="J159" s="22">
        <v>54.700000762939503</v>
      </c>
      <c r="K159" s="22">
        <v>19.700000762939499</v>
      </c>
      <c r="L159" s="22"/>
      <c r="M159" s="22"/>
      <c r="N159" s="22"/>
      <c r="O159" s="22"/>
      <c r="P159" s="22">
        <v>74.400001525879006</v>
      </c>
    </row>
    <row r="160" spans="1:16" s="10" customFormat="1" ht="13" x14ac:dyDescent="0.3">
      <c r="A160" s="14" t="s">
        <v>406</v>
      </c>
      <c r="B160" s="23"/>
      <c r="C160" s="23"/>
      <c r="D160" s="23"/>
      <c r="E160" s="23"/>
      <c r="F160" s="23"/>
      <c r="G160" s="23"/>
      <c r="H160" s="23">
        <v>21.399999618530302</v>
      </c>
      <c r="I160" s="23"/>
      <c r="J160" s="23">
        <v>386.2999992370606</v>
      </c>
      <c r="K160" s="23">
        <v>1848</v>
      </c>
      <c r="L160" s="23"/>
      <c r="M160" s="23">
        <v>10.160000026226044</v>
      </c>
      <c r="N160" s="23">
        <v>96.200000762939496</v>
      </c>
      <c r="O160" s="23"/>
      <c r="P160" s="23">
        <v>2361</v>
      </c>
    </row>
    <row r="161" spans="1:16" s="10" customFormat="1" ht="13" x14ac:dyDescent="0.3">
      <c r="A161" s="14" t="s">
        <v>408</v>
      </c>
      <c r="B161" s="23">
        <f>B142+B137+B109+B101+B77+B160</f>
        <v>6</v>
      </c>
      <c r="C161" s="23"/>
      <c r="D161" s="23"/>
      <c r="E161" s="23"/>
      <c r="F161" s="23"/>
      <c r="G161" s="23"/>
      <c r="H161" s="23">
        <f t="shared" ref="H161:N161" si="0">H142+H137+H109+H101+H77+H160</f>
        <v>239.29999923706049</v>
      </c>
      <c r="I161" s="23"/>
      <c r="J161" s="23">
        <f t="shared" si="0"/>
        <v>3129.6999979019165</v>
      </c>
      <c r="K161" s="23">
        <f t="shared" si="0"/>
        <v>20066.299998283386</v>
      </c>
      <c r="L161" s="23"/>
      <c r="M161" s="23">
        <f t="shared" si="0"/>
        <v>159.05999964475635</v>
      </c>
      <c r="N161" s="23">
        <f t="shared" si="0"/>
        <v>701.72145360708214</v>
      </c>
      <c r="O161" s="23"/>
      <c r="P161" s="23">
        <f>P160+P142+P137+P109+P101+P77</f>
        <v>24319.899998664856</v>
      </c>
    </row>
    <row r="162" spans="1:16" ht="16.5" x14ac:dyDescent="0.35">
      <c r="A162" s="17" t="s">
        <v>14</v>
      </c>
      <c r="B162" s="25"/>
      <c r="C162" s="25"/>
      <c r="D162" s="25"/>
      <c r="E162" s="25"/>
      <c r="F162" s="25"/>
      <c r="G162" s="25"/>
      <c r="H162" s="25"/>
      <c r="I162" s="25"/>
      <c r="J162" s="23"/>
      <c r="K162" s="23"/>
      <c r="L162" s="23"/>
      <c r="M162" s="23"/>
      <c r="N162" s="23"/>
      <c r="O162" s="25"/>
      <c r="P162" s="23"/>
    </row>
    <row r="163" spans="1:16" ht="14" x14ac:dyDescent="0.3">
      <c r="A163" s="18" t="s">
        <v>308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x14ac:dyDescent="0.25">
      <c r="A164" s="6" t="s">
        <v>309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>
        <v>6</v>
      </c>
      <c r="N164" s="22"/>
      <c r="O164" s="22"/>
      <c r="P164" s="22">
        <v>6</v>
      </c>
    </row>
    <row r="165" spans="1:16" x14ac:dyDescent="0.25">
      <c r="A165" s="6" t="s">
        <v>310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>
        <v>9.5</v>
      </c>
      <c r="O165" s="22"/>
      <c r="P165" s="22">
        <v>9.5</v>
      </c>
    </row>
    <row r="166" spans="1:16" s="10" customFormat="1" ht="13" x14ac:dyDescent="0.3">
      <c r="A166" s="14" t="s">
        <v>406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>
        <v>6</v>
      </c>
      <c r="N166" s="23">
        <v>9.5</v>
      </c>
      <c r="O166" s="23"/>
      <c r="P166" s="23">
        <v>15.5</v>
      </c>
    </row>
    <row r="167" spans="1:16" ht="14" x14ac:dyDescent="0.3">
      <c r="A167" s="18" t="s">
        <v>311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6" t="s">
        <v>312</v>
      </c>
      <c r="B168" s="22"/>
      <c r="C168" s="22"/>
      <c r="D168" s="22"/>
      <c r="E168" s="22"/>
      <c r="F168" s="22"/>
      <c r="G168" s="22"/>
      <c r="H168" s="22"/>
      <c r="I168" s="22"/>
      <c r="J168" s="22">
        <v>7</v>
      </c>
      <c r="K168" s="22"/>
      <c r="L168" s="22"/>
      <c r="M168" s="22"/>
      <c r="N168" s="22"/>
      <c r="O168" s="22"/>
      <c r="P168" s="22">
        <v>7</v>
      </c>
    </row>
    <row r="169" spans="1:16" x14ac:dyDescent="0.25">
      <c r="A169" s="6" t="s">
        <v>313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>
        <v>52.200000762939503</v>
      </c>
      <c r="L169" s="22">
        <v>274.10000038146978</v>
      </c>
      <c r="M169" s="22"/>
      <c r="N169" s="22"/>
      <c r="O169" s="22"/>
      <c r="P169" s="22">
        <v>326.30000114440929</v>
      </c>
    </row>
    <row r="170" spans="1:16" s="10" customFormat="1" ht="13" x14ac:dyDescent="0.3">
      <c r="A170" s="14" t="s">
        <v>406</v>
      </c>
      <c r="B170" s="23"/>
      <c r="C170" s="23"/>
      <c r="D170" s="23"/>
      <c r="E170" s="23"/>
      <c r="F170" s="23"/>
      <c r="G170" s="23"/>
      <c r="H170" s="23"/>
      <c r="I170" s="23"/>
      <c r="J170" s="23">
        <v>7</v>
      </c>
      <c r="K170" s="23">
        <v>52.200000762939503</v>
      </c>
      <c r="L170" s="23">
        <v>274.10000038146978</v>
      </c>
      <c r="M170" s="23"/>
      <c r="N170" s="23"/>
      <c r="O170" s="23"/>
      <c r="P170" s="23">
        <v>333.30000114440929</v>
      </c>
    </row>
    <row r="171" spans="1:16" ht="14" x14ac:dyDescent="0.3">
      <c r="A171" s="18" t="s">
        <v>314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25">
      <c r="A172" s="6" t="s">
        <v>315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v>1</v>
      </c>
      <c r="P172" s="22">
        <v>1</v>
      </c>
    </row>
    <row r="173" spans="1:16" x14ac:dyDescent="0.25">
      <c r="A173" s="6" t="s">
        <v>316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v>0.10000000149011599</v>
      </c>
      <c r="O173" s="22"/>
      <c r="P173" s="22">
        <v>0.10000000149011599</v>
      </c>
    </row>
    <row r="174" spans="1:16" x14ac:dyDescent="0.25">
      <c r="A174" s="6" t="s">
        <v>317</v>
      </c>
      <c r="B174" s="22"/>
      <c r="C174" s="22"/>
      <c r="D174" s="22"/>
      <c r="E174" s="22"/>
      <c r="F174" s="22"/>
      <c r="G174" s="22"/>
      <c r="H174" s="22"/>
      <c r="I174" s="22">
        <v>30</v>
      </c>
      <c r="J174" s="22"/>
      <c r="K174" s="22"/>
      <c r="L174" s="22"/>
      <c r="M174" s="22"/>
      <c r="N174" s="22">
        <v>3</v>
      </c>
      <c r="O174" s="22"/>
      <c r="P174" s="22">
        <v>33</v>
      </c>
    </row>
    <row r="175" spans="1:16" x14ac:dyDescent="0.25">
      <c r="A175" s="6" t="s">
        <v>318</v>
      </c>
      <c r="B175" s="22"/>
      <c r="C175" s="22"/>
      <c r="D175" s="22"/>
      <c r="E175" s="22"/>
      <c r="F175" s="22"/>
      <c r="G175" s="22"/>
      <c r="H175" s="22"/>
      <c r="I175" s="22">
        <v>15</v>
      </c>
      <c r="J175" s="22"/>
      <c r="K175" s="22"/>
      <c r="L175" s="22"/>
      <c r="M175" s="22"/>
      <c r="N175" s="22"/>
      <c r="O175" s="22"/>
      <c r="P175" s="22">
        <v>15</v>
      </c>
    </row>
    <row r="176" spans="1:16" x14ac:dyDescent="0.25">
      <c r="A176" s="6" t="s">
        <v>319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>
        <v>18</v>
      </c>
      <c r="P176" s="22">
        <v>18</v>
      </c>
    </row>
    <row r="177" spans="1:16" x14ac:dyDescent="0.25">
      <c r="A177" s="6" t="s">
        <v>320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>
        <v>15</v>
      </c>
      <c r="P177" s="22">
        <v>15</v>
      </c>
    </row>
    <row r="178" spans="1:16" x14ac:dyDescent="0.25">
      <c r="A178" s="6" t="s">
        <v>321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>
        <v>10</v>
      </c>
      <c r="P178" s="22">
        <v>10</v>
      </c>
    </row>
    <row r="179" spans="1:16" x14ac:dyDescent="0.25">
      <c r="A179" s="6" t="s">
        <v>322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>
        <v>1</v>
      </c>
      <c r="P179" s="22">
        <v>1</v>
      </c>
    </row>
    <row r="180" spans="1:16" x14ac:dyDescent="0.25">
      <c r="A180" s="6" t="s">
        <v>223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>
        <v>0.10000000149011599</v>
      </c>
      <c r="O180" s="22"/>
      <c r="P180" s="22">
        <v>0.10000000149011599</v>
      </c>
    </row>
    <row r="181" spans="1:16" ht="16.5" customHeight="1" x14ac:dyDescent="0.25">
      <c r="A181" s="6" t="s">
        <v>323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>
        <v>80</v>
      </c>
      <c r="P181" s="22">
        <v>79.600000381469698</v>
      </c>
    </row>
    <row r="182" spans="1:16" s="10" customFormat="1" ht="13" x14ac:dyDescent="0.3">
      <c r="A182" s="14" t="s">
        <v>406</v>
      </c>
      <c r="B182" s="23"/>
      <c r="C182" s="23"/>
      <c r="D182" s="23"/>
      <c r="E182" s="23"/>
      <c r="F182" s="23"/>
      <c r="G182" s="23"/>
      <c r="H182" s="23"/>
      <c r="I182" s="23">
        <v>45</v>
      </c>
      <c r="J182" s="23"/>
      <c r="K182" s="23"/>
      <c r="L182" s="23"/>
      <c r="M182" s="23"/>
      <c r="N182" s="23">
        <v>3.2000000029802322</v>
      </c>
      <c r="O182" s="23">
        <v>125</v>
      </c>
      <c r="P182" s="23">
        <v>172.80000038444993</v>
      </c>
    </row>
    <row r="183" spans="1:16" s="10" customFormat="1" ht="13" x14ac:dyDescent="0.3">
      <c r="A183" s="14" t="s">
        <v>408</v>
      </c>
      <c r="B183" s="23"/>
      <c r="C183" s="23"/>
      <c r="D183" s="23"/>
      <c r="E183" s="23"/>
      <c r="F183" s="23"/>
      <c r="G183" s="23"/>
      <c r="H183" s="23"/>
      <c r="I183" s="23">
        <v>45</v>
      </c>
      <c r="J183" s="23">
        <v>7</v>
      </c>
      <c r="K183" s="23">
        <v>52.200000762939503</v>
      </c>
      <c r="L183" s="23">
        <v>274.10000038146978</v>
      </c>
      <c r="M183" s="23">
        <v>6</v>
      </c>
      <c r="N183" s="23">
        <v>12.700000002980232</v>
      </c>
      <c r="O183" s="23">
        <v>125</v>
      </c>
      <c r="P183" s="23">
        <f>P182+P170+P166</f>
        <v>521.60000152885925</v>
      </c>
    </row>
    <row r="184" spans="1:16" ht="16.5" x14ac:dyDescent="0.35">
      <c r="A184" s="17" t="s">
        <v>15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2"/>
      <c r="P184" s="25"/>
    </row>
    <row r="185" spans="1:16" ht="14" x14ac:dyDescent="0.3">
      <c r="A185" s="18" t="s">
        <v>19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ht="14" x14ac:dyDescent="0.3">
      <c r="A186" s="18" t="s">
        <v>60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25">
      <c r="A187" s="6" t="s">
        <v>61</v>
      </c>
      <c r="B187" s="22"/>
      <c r="C187" s="22"/>
      <c r="D187" s="22"/>
      <c r="E187" s="22"/>
      <c r="F187" s="22"/>
      <c r="G187" s="22"/>
      <c r="H187" s="22"/>
      <c r="I187" s="22">
        <v>30</v>
      </c>
      <c r="J187" s="22"/>
      <c r="K187" s="22"/>
      <c r="L187" s="22"/>
      <c r="M187" s="22"/>
      <c r="N187" s="22"/>
      <c r="O187" s="22"/>
      <c r="P187" s="22">
        <v>30</v>
      </c>
    </row>
    <row r="188" spans="1:16" x14ac:dyDescent="0.25">
      <c r="A188" s="6" t="s">
        <v>62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>
        <v>36.200000762939503</v>
      </c>
      <c r="P188" s="22">
        <v>36.200000762939503</v>
      </c>
    </row>
    <row r="189" spans="1:16" x14ac:dyDescent="0.25">
      <c r="A189" s="6" t="s">
        <v>63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>
        <v>30</v>
      </c>
      <c r="P189" s="22">
        <v>30</v>
      </c>
    </row>
    <row r="190" spans="1:16" x14ac:dyDescent="0.25">
      <c r="A190" s="6" t="s">
        <v>64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>
        <v>74.800003051757798</v>
      </c>
      <c r="P190" s="22">
        <v>74.800003051757798</v>
      </c>
    </row>
    <row r="191" spans="1:16" x14ac:dyDescent="0.25">
      <c r="A191" s="6" t="s">
        <v>65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v>86.099998474120994</v>
      </c>
      <c r="P191" s="22">
        <v>86.099998474120994</v>
      </c>
    </row>
    <row r="192" spans="1:16" x14ac:dyDescent="0.25">
      <c r="A192" s="6" t="s">
        <v>66</v>
      </c>
      <c r="B192" s="22"/>
      <c r="C192" s="22"/>
      <c r="D192" s="22"/>
      <c r="E192" s="22"/>
      <c r="F192" s="22"/>
      <c r="G192" s="22"/>
      <c r="H192" s="22"/>
      <c r="I192" s="22">
        <v>33</v>
      </c>
      <c r="J192" s="22"/>
      <c r="K192" s="22"/>
      <c r="L192" s="22"/>
      <c r="M192" s="22"/>
      <c r="N192" s="22"/>
      <c r="O192" s="22"/>
      <c r="P192" s="22">
        <v>33</v>
      </c>
    </row>
    <row r="193" spans="1:16" x14ac:dyDescent="0.25">
      <c r="A193" s="6" t="s">
        <v>67</v>
      </c>
      <c r="B193" s="22"/>
      <c r="C193" s="22"/>
      <c r="D193" s="22"/>
      <c r="E193" s="22"/>
      <c r="F193" s="22"/>
      <c r="G193" s="22"/>
      <c r="H193" s="22">
        <v>17.899999618530298</v>
      </c>
      <c r="I193" s="22"/>
      <c r="J193" s="22"/>
      <c r="K193" s="22"/>
      <c r="L193" s="22"/>
      <c r="M193" s="22"/>
      <c r="N193" s="22"/>
      <c r="O193" s="22"/>
      <c r="P193" s="22">
        <v>17.899999618530298</v>
      </c>
    </row>
    <row r="194" spans="1:16" x14ac:dyDescent="0.25">
      <c r="A194" s="6" t="s">
        <v>68</v>
      </c>
      <c r="B194" s="22"/>
      <c r="C194" s="22"/>
      <c r="D194" s="22"/>
      <c r="E194" s="22"/>
      <c r="F194" s="22"/>
      <c r="G194" s="22"/>
      <c r="H194" s="22"/>
      <c r="I194" s="22">
        <v>123.40000152587901</v>
      </c>
      <c r="J194" s="22"/>
      <c r="K194" s="22"/>
      <c r="L194" s="22"/>
      <c r="M194" s="22"/>
      <c r="N194" s="22"/>
      <c r="O194" s="22"/>
      <c r="P194" s="22">
        <v>123.40000152587901</v>
      </c>
    </row>
    <row r="195" spans="1:16" x14ac:dyDescent="0.25">
      <c r="A195" s="6" t="s">
        <v>69</v>
      </c>
      <c r="B195" s="22"/>
      <c r="C195" s="22"/>
      <c r="D195" s="22"/>
      <c r="E195" s="22"/>
      <c r="F195" s="22"/>
      <c r="G195" s="22"/>
      <c r="H195" s="22"/>
      <c r="I195" s="22">
        <v>17</v>
      </c>
      <c r="J195" s="22"/>
      <c r="K195" s="22"/>
      <c r="L195" s="22"/>
      <c r="M195" s="22"/>
      <c r="N195" s="22"/>
      <c r="O195" s="22"/>
      <c r="P195" s="22">
        <v>17</v>
      </c>
    </row>
    <row r="196" spans="1:16" x14ac:dyDescent="0.25">
      <c r="A196" s="6" t="s">
        <v>70</v>
      </c>
      <c r="B196" s="22"/>
      <c r="C196" s="22"/>
      <c r="D196" s="22"/>
      <c r="E196" s="22"/>
      <c r="F196" s="22"/>
      <c r="G196" s="22"/>
      <c r="H196" s="22"/>
      <c r="I196" s="22">
        <v>17</v>
      </c>
      <c r="J196" s="22"/>
      <c r="K196" s="22"/>
      <c r="L196" s="22"/>
      <c r="M196" s="22"/>
      <c r="N196" s="22"/>
      <c r="O196" s="22"/>
      <c r="P196" s="22">
        <v>17</v>
      </c>
    </row>
    <row r="197" spans="1:16" x14ac:dyDescent="0.25">
      <c r="A197" s="6" t="s">
        <v>71</v>
      </c>
      <c r="B197" s="22"/>
      <c r="C197" s="22"/>
      <c r="D197" s="22"/>
      <c r="E197" s="22"/>
      <c r="F197" s="22"/>
      <c r="G197" s="22"/>
      <c r="H197" s="22"/>
      <c r="I197" s="22">
        <v>6</v>
      </c>
      <c r="J197" s="22"/>
      <c r="K197" s="22"/>
      <c r="L197" s="22"/>
      <c r="M197" s="22"/>
      <c r="N197" s="22"/>
      <c r="O197" s="22"/>
      <c r="P197" s="22">
        <v>6</v>
      </c>
    </row>
    <row r="198" spans="1:16" x14ac:dyDescent="0.25">
      <c r="A198" s="6" t="s">
        <v>72</v>
      </c>
      <c r="B198" s="22"/>
      <c r="C198" s="22"/>
      <c r="D198" s="22"/>
      <c r="E198" s="22"/>
      <c r="F198" s="22"/>
      <c r="G198" s="22"/>
      <c r="H198" s="22"/>
      <c r="I198" s="22">
        <v>10</v>
      </c>
      <c r="J198" s="22"/>
      <c r="K198" s="22"/>
      <c r="L198" s="22"/>
      <c r="M198" s="22"/>
      <c r="N198" s="22"/>
      <c r="O198" s="22"/>
      <c r="P198" s="22">
        <v>10</v>
      </c>
    </row>
    <row r="199" spans="1:16" x14ac:dyDescent="0.25">
      <c r="A199" s="6" t="s">
        <v>73</v>
      </c>
      <c r="B199" s="22"/>
      <c r="C199" s="22"/>
      <c r="D199" s="22"/>
      <c r="E199" s="22"/>
      <c r="F199" s="22"/>
      <c r="G199" s="22"/>
      <c r="H199" s="22"/>
      <c r="I199" s="22">
        <v>42.399999618530302</v>
      </c>
      <c r="J199" s="22"/>
      <c r="K199" s="22"/>
      <c r="L199" s="22"/>
      <c r="M199" s="22"/>
      <c r="N199" s="22"/>
      <c r="O199" s="22"/>
      <c r="P199" s="22">
        <v>42.399999618530302</v>
      </c>
    </row>
    <row r="200" spans="1:16" x14ac:dyDescent="0.25">
      <c r="A200" s="6" t="s">
        <v>74</v>
      </c>
      <c r="B200" s="22"/>
      <c r="C200" s="22"/>
      <c r="D200" s="22"/>
      <c r="E200" s="22"/>
      <c r="F200" s="22"/>
      <c r="G200" s="22"/>
      <c r="H200" s="22"/>
      <c r="I200" s="22">
        <v>183.09999752044661</v>
      </c>
      <c r="J200" s="22"/>
      <c r="K200" s="22"/>
      <c r="L200" s="22"/>
      <c r="M200" s="22">
        <v>11</v>
      </c>
      <c r="N200" s="22"/>
      <c r="O200" s="22"/>
      <c r="P200" s="22">
        <v>194.09999752044661</v>
      </c>
    </row>
    <row r="201" spans="1:16" x14ac:dyDescent="0.25">
      <c r="A201" s="6" t="s">
        <v>75</v>
      </c>
      <c r="B201" s="22"/>
      <c r="C201" s="22"/>
      <c r="D201" s="22"/>
      <c r="E201" s="22"/>
      <c r="F201" s="22"/>
      <c r="G201" s="22"/>
      <c r="H201" s="22"/>
      <c r="I201" s="22">
        <v>33.50000047683713</v>
      </c>
      <c r="J201" s="22"/>
      <c r="K201" s="22"/>
      <c r="L201" s="22"/>
      <c r="M201" s="22"/>
      <c r="N201" s="22"/>
      <c r="O201" s="22"/>
      <c r="P201" s="22">
        <v>33.50000047683713</v>
      </c>
    </row>
    <row r="202" spans="1:16" x14ac:dyDescent="0.25">
      <c r="A202" s="6" t="s">
        <v>76</v>
      </c>
      <c r="B202" s="22"/>
      <c r="C202" s="22"/>
      <c r="D202" s="22"/>
      <c r="E202" s="22"/>
      <c r="F202" s="22"/>
      <c r="G202" s="22"/>
      <c r="H202" s="22"/>
      <c r="I202" s="22">
        <v>45</v>
      </c>
      <c r="J202" s="22"/>
      <c r="K202" s="22"/>
      <c r="L202" s="22"/>
      <c r="M202" s="22"/>
      <c r="N202" s="22"/>
      <c r="O202" s="22"/>
      <c r="P202" s="22">
        <v>45</v>
      </c>
    </row>
    <row r="203" spans="1:16" x14ac:dyDescent="0.25">
      <c r="A203" s="6" t="s">
        <v>77</v>
      </c>
      <c r="B203" s="22"/>
      <c r="C203" s="22"/>
      <c r="D203" s="22"/>
      <c r="E203" s="22"/>
      <c r="F203" s="22"/>
      <c r="G203" s="22"/>
      <c r="H203" s="22">
        <v>18.299999237060501</v>
      </c>
      <c r="I203" s="22">
        <v>44.899999618530302</v>
      </c>
      <c r="J203" s="22"/>
      <c r="K203" s="22"/>
      <c r="L203" s="22"/>
      <c r="M203" s="22"/>
      <c r="N203" s="22"/>
      <c r="O203" s="22"/>
      <c r="P203" s="22">
        <v>63.199998855590806</v>
      </c>
    </row>
    <row r="204" spans="1:16" x14ac:dyDescent="0.25">
      <c r="A204" s="6" t="s">
        <v>78</v>
      </c>
      <c r="B204" s="22"/>
      <c r="C204" s="22"/>
      <c r="D204" s="22"/>
      <c r="E204" s="22"/>
      <c r="F204" s="22"/>
      <c r="G204" s="22"/>
      <c r="H204" s="22"/>
      <c r="I204" s="22">
        <v>38.5</v>
      </c>
      <c r="J204" s="22"/>
      <c r="K204" s="22"/>
      <c r="L204" s="22"/>
      <c r="M204" s="22"/>
      <c r="N204" s="22"/>
      <c r="O204" s="22"/>
      <c r="P204" s="22">
        <v>38.5</v>
      </c>
    </row>
    <row r="205" spans="1:16" x14ac:dyDescent="0.25">
      <c r="A205" s="6" t="s">
        <v>79</v>
      </c>
      <c r="B205" s="22"/>
      <c r="C205" s="22">
        <v>135.5</v>
      </c>
      <c r="D205" s="22"/>
      <c r="E205" s="22"/>
      <c r="F205" s="22"/>
      <c r="G205" s="22">
        <v>65.500000953674302</v>
      </c>
      <c r="H205" s="22"/>
      <c r="I205" s="22">
        <v>291.89999771118158</v>
      </c>
      <c r="J205" s="22"/>
      <c r="K205" s="22"/>
      <c r="L205" s="22"/>
      <c r="M205" s="22"/>
      <c r="N205" s="22"/>
      <c r="O205" s="22"/>
      <c r="P205" s="22">
        <v>492.8999986648559</v>
      </c>
    </row>
    <row r="206" spans="1:16" x14ac:dyDescent="0.25">
      <c r="A206" s="6" t="s">
        <v>80</v>
      </c>
      <c r="B206" s="22"/>
      <c r="C206" s="22">
        <v>143.89999389648401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>
        <v>143.89999389648401</v>
      </c>
    </row>
    <row r="207" spans="1:16" x14ac:dyDescent="0.25">
      <c r="A207" s="6" t="s">
        <v>81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>
        <v>0.10000000149011599</v>
      </c>
      <c r="N207" s="22"/>
      <c r="O207" s="22"/>
      <c r="P207" s="22">
        <v>0.10000000149011599</v>
      </c>
    </row>
    <row r="208" spans="1:16" x14ac:dyDescent="0.25">
      <c r="A208" s="6" t="s">
        <v>82</v>
      </c>
      <c r="B208" s="22"/>
      <c r="C208" s="22"/>
      <c r="D208" s="22"/>
      <c r="E208" s="22"/>
      <c r="F208" s="22"/>
      <c r="G208" s="22"/>
      <c r="H208" s="22"/>
      <c r="I208" s="22">
        <v>24</v>
      </c>
      <c r="J208" s="22"/>
      <c r="K208" s="22"/>
      <c r="L208" s="22"/>
      <c r="M208" s="22"/>
      <c r="N208" s="22"/>
      <c r="O208" s="22"/>
      <c r="P208" s="22">
        <v>24</v>
      </c>
    </row>
    <row r="209" spans="1:16" ht="13" x14ac:dyDescent="0.3">
      <c r="A209" s="14" t="s">
        <v>406</v>
      </c>
      <c r="B209" s="23"/>
      <c r="C209" s="23">
        <v>279.39999389648403</v>
      </c>
      <c r="D209" s="23"/>
      <c r="E209" s="23"/>
      <c r="F209" s="23"/>
      <c r="G209" s="23">
        <v>65.500000953674302</v>
      </c>
      <c r="H209" s="23">
        <v>36.199998855590799</v>
      </c>
      <c r="I209" s="23">
        <v>939.6999964714048</v>
      </c>
      <c r="J209" s="23"/>
      <c r="K209" s="23"/>
      <c r="L209" s="23"/>
      <c r="M209" s="23">
        <v>11.100000001490116</v>
      </c>
      <c r="N209" s="23"/>
      <c r="O209" s="23">
        <v>227.1000022888183</v>
      </c>
      <c r="P209" s="23">
        <v>1558.9999924674626</v>
      </c>
    </row>
    <row r="210" spans="1:16" ht="13" x14ac:dyDescent="0.3">
      <c r="A210" s="16" t="s">
        <v>83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x14ac:dyDescent="0.25">
      <c r="A211" s="6" t="s">
        <v>84</v>
      </c>
      <c r="B211" s="22"/>
      <c r="C211" s="22"/>
      <c r="D211" s="22"/>
      <c r="E211" s="22"/>
      <c r="F211" s="22"/>
      <c r="G211" s="22"/>
      <c r="H211" s="22"/>
      <c r="I211" s="22">
        <v>16.299999237060501</v>
      </c>
      <c r="J211" s="22"/>
      <c r="K211" s="22"/>
      <c r="L211" s="22"/>
      <c r="M211" s="22"/>
      <c r="N211" s="22"/>
      <c r="O211" s="22"/>
      <c r="P211" s="22">
        <v>16.299999237060501</v>
      </c>
    </row>
    <row r="212" spans="1:16" s="10" customFormat="1" ht="13" x14ac:dyDescent="0.3">
      <c r="A212" s="14" t="s">
        <v>406</v>
      </c>
      <c r="B212" s="22"/>
      <c r="C212" s="22"/>
      <c r="D212" s="22"/>
      <c r="E212" s="22"/>
      <c r="F212" s="22"/>
      <c r="G212" s="22"/>
      <c r="H212" s="22"/>
      <c r="I212" s="23">
        <v>16.299999237060501</v>
      </c>
      <c r="J212" s="23"/>
      <c r="K212" s="23"/>
      <c r="L212" s="23"/>
      <c r="M212" s="23"/>
      <c r="N212" s="23"/>
      <c r="O212" s="23"/>
      <c r="P212" s="23">
        <v>16.299999237060501</v>
      </c>
    </row>
    <row r="213" spans="1:16" ht="14" x14ac:dyDescent="0.3">
      <c r="A213" s="18" t="s">
        <v>85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x14ac:dyDescent="0.25">
      <c r="A214" s="6" t="s">
        <v>86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>
        <v>44.400001525878899</v>
      </c>
      <c r="P214" s="22">
        <v>44.400001525878899</v>
      </c>
    </row>
    <row r="215" spans="1:16" x14ac:dyDescent="0.25">
      <c r="A215" s="6" t="s">
        <v>87</v>
      </c>
      <c r="B215" s="22"/>
      <c r="C215" s="22"/>
      <c r="D215" s="22"/>
      <c r="E215" s="22"/>
      <c r="F215" s="22"/>
      <c r="G215" s="22"/>
      <c r="H215" s="22"/>
      <c r="I215" s="22">
        <v>71.400001525878906</v>
      </c>
      <c r="J215" s="22"/>
      <c r="K215" s="22"/>
      <c r="L215" s="22"/>
      <c r="M215" s="22"/>
      <c r="N215" s="22"/>
      <c r="O215" s="22"/>
      <c r="P215" s="22">
        <v>71.400001525878906</v>
      </c>
    </row>
    <row r="216" spans="1:16" x14ac:dyDescent="0.25">
      <c r="A216" s="6" t="s">
        <v>88</v>
      </c>
      <c r="B216" s="22"/>
      <c r="C216" s="22"/>
      <c r="D216" s="22"/>
      <c r="E216" s="22"/>
      <c r="F216" s="22"/>
      <c r="G216" s="22"/>
      <c r="H216" s="22"/>
      <c r="I216" s="22">
        <v>25.299999237060501</v>
      </c>
      <c r="J216" s="22"/>
      <c r="K216" s="22"/>
      <c r="L216" s="22"/>
      <c r="M216" s="22"/>
      <c r="N216" s="22"/>
      <c r="O216" s="22"/>
      <c r="P216" s="22">
        <v>25.299999237060501</v>
      </c>
    </row>
    <row r="217" spans="1:16" x14ac:dyDescent="0.25">
      <c r="A217" s="6" t="s">
        <v>89</v>
      </c>
      <c r="B217" s="22"/>
      <c r="C217" s="22"/>
      <c r="D217" s="22"/>
      <c r="E217" s="22"/>
      <c r="F217" s="22"/>
      <c r="G217" s="22"/>
      <c r="H217" s="22"/>
      <c r="I217" s="22">
        <v>11</v>
      </c>
      <c r="J217" s="22"/>
      <c r="K217" s="22"/>
      <c r="L217" s="22"/>
      <c r="M217" s="22"/>
      <c r="N217" s="22"/>
      <c r="O217" s="22"/>
      <c r="P217" s="22">
        <v>11</v>
      </c>
    </row>
    <row r="218" spans="1:16" x14ac:dyDescent="0.25">
      <c r="A218" s="6" t="s">
        <v>90</v>
      </c>
      <c r="B218" s="22"/>
      <c r="C218" s="22"/>
      <c r="D218" s="22"/>
      <c r="E218" s="22"/>
      <c r="F218" s="22"/>
      <c r="G218" s="22"/>
      <c r="H218" s="22"/>
      <c r="I218" s="22">
        <v>47.200000762939503</v>
      </c>
      <c r="J218" s="22"/>
      <c r="K218" s="22"/>
      <c r="L218" s="22"/>
      <c r="M218" s="22"/>
      <c r="N218" s="22"/>
      <c r="O218" s="22"/>
      <c r="P218" s="22">
        <v>47.200000762939503</v>
      </c>
    </row>
    <row r="219" spans="1:16" x14ac:dyDescent="0.25">
      <c r="A219" s="6" t="s">
        <v>91</v>
      </c>
      <c r="B219" s="22"/>
      <c r="C219" s="22"/>
      <c r="D219" s="22"/>
      <c r="E219" s="22"/>
      <c r="F219" s="22"/>
      <c r="G219" s="22"/>
      <c r="H219" s="22"/>
      <c r="I219" s="22">
        <v>22.600000381469702</v>
      </c>
      <c r="J219" s="22"/>
      <c r="K219" s="22"/>
      <c r="L219" s="22"/>
      <c r="M219" s="22"/>
      <c r="N219" s="22"/>
      <c r="O219" s="22"/>
      <c r="P219" s="22">
        <v>22.600000381469702</v>
      </c>
    </row>
    <row r="220" spans="1:16" x14ac:dyDescent="0.25">
      <c r="A220" s="6" t="s">
        <v>92</v>
      </c>
      <c r="B220" s="22"/>
      <c r="C220" s="22"/>
      <c r="D220" s="22"/>
      <c r="E220" s="22"/>
      <c r="F220" s="22"/>
      <c r="G220" s="22"/>
      <c r="H220" s="22"/>
      <c r="I220" s="22">
        <v>69.79999923706049</v>
      </c>
      <c r="J220" s="22"/>
      <c r="K220" s="22"/>
      <c r="L220" s="22"/>
      <c r="M220" s="22"/>
      <c r="N220" s="22"/>
      <c r="O220" s="22"/>
      <c r="P220" s="22">
        <v>69.79999923706049</v>
      </c>
    </row>
    <row r="221" spans="1:16" x14ac:dyDescent="0.25">
      <c r="A221" s="6" t="s">
        <v>93</v>
      </c>
      <c r="B221" s="22"/>
      <c r="C221" s="22"/>
      <c r="D221" s="22"/>
      <c r="E221" s="22"/>
      <c r="F221" s="22">
        <v>189.70000076293999</v>
      </c>
      <c r="G221" s="22">
        <v>22</v>
      </c>
      <c r="H221" s="22"/>
      <c r="I221" s="22">
        <v>347</v>
      </c>
      <c r="J221" s="22"/>
      <c r="K221" s="22"/>
      <c r="L221" s="22"/>
      <c r="M221" s="22"/>
      <c r="N221" s="22"/>
      <c r="O221" s="22"/>
      <c r="P221" s="22">
        <v>558.49999809265137</v>
      </c>
    </row>
    <row r="222" spans="1:16" s="10" customFormat="1" ht="13" x14ac:dyDescent="0.3">
      <c r="A222" s="14" t="s">
        <v>406</v>
      </c>
      <c r="B222" s="23"/>
      <c r="C222" s="23"/>
      <c r="D222" s="23"/>
      <c r="E222" s="23"/>
      <c r="F222" s="23">
        <v>189.70000076293951</v>
      </c>
      <c r="G222" s="23">
        <v>22</v>
      </c>
      <c r="H222" s="23"/>
      <c r="I222" s="23">
        <v>594</v>
      </c>
      <c r="J222" s="23"/>
      <c r="K222" s="23"/>
      <c r="L222" s="23"/>
      <c r="M222" s="23"/>
      <c r="N222" s="23"/>
      <c r="O222" s="23">
        <v>44.400001525878899</v>
      </c>
      <c r="P222" s="23">
        <v>850.20000076293934</v>
      </c>
    </row>
    <row r="223" spans="1:16" ht="14" x14ac:dyDescent="0.3">
      <c r="A223" s="18" t="s">
        <v>94</v>
      </c>
      <c r="B223" s="25"/>
      <c r="C223" s="25"/>
      <c r="D223" s="25"/>
      <c r="E223" s="25"/>
      <c r="F223" s="25"/>
      <c r="G223" s="25"/>
      <c r="H223" s="25"/>
      <c r="I223" s="22"/>
      <c r="J223" s="25"/>
      <c r="K223" s="25"/>
      <c r="L223" s="25"/>
      <c r="M223" s="25"/>
      <c r="N223" s="25"/>
      <c r="O223" s="25"/>
      <c r="P223" s="25"/>
    </row>
    <row r="224" spans="1:16" x14ac:dyDescent="0.25">
      <c r="A224" s="6" t="s">
        <v>95</v>
      </c>
      <c r="B224" s="22"/>
      <c r="C224" s="22"/>
      <c r="D224" s="22"/>
      <c r="E224" s="22"/>
      <c r="F224" s="22"/>
      <c r="G224" s="22"/>
      <c r="H224" s="22"/>
      <c r="I224" s="22">
        <v>22.799999237060501</v>
      </c>
      <c r="J224" s="22"/>
      <c r="K224" s="22"/>
      <c r="L224" s="22"/>
      <c r="M224" s="22"/>
      <c r="N224" s="22"/>
      <c r="O224" s="22"/>
      <c r="P224" s="22">
        <v>22.799999237060501</v>
      </c>
    </row>
    <row r="225" spans="1:16" ht="13" x14ac:dyDescent="0.3">
      <c r="A225" s="14" t="s">
        <v>406</v>
      </c>
      <c r="B225" s="23"/>
      <c r="C225" s="23"/>
      <c r="D225" s="23"/>
      <c r="E225" s="23"/>
      <c r="F225" s="23"/>
      <c r="G225" s="23"/>
      <c r="H225" s="23"/>
      <c r="I225" s="23">
        <v>22.799999237060501</v>
      </c>
      <c r="J225" s="23"/>
      <c r="K225" s="23"/>
      <c r="L225" s="23"/>
      <c r="M225" s="23"/>
      <c r="N225" s="23"/>
      <c r="O225" s="23"/>
      <c r="P225" s="23">
        <v>22.799999237060501</v>
      </c>
    </row>
    <row r="226" spans="1:16" ht="14" x14ac:dyDescent="0.3">
      <c r="A226" s="18" t="s">
        <v>96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x14ac:dyDescent="0.25">
      <c r="A227" s="6" t="s">
        <v>97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>
        <v>41.200000762939503</v>
      </c>
      <c r="P227" s="22">
        <v>41.200000762939503</v>
      </c>
    </row>
    <row r="228" spans="1:16" x14ac:dyDescent="0.25">
      <c r="A228" s="6" t="s">
        <v>98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>
        <v>14.699999809265099</v>
      </c>
      <c r="P228" s="22">
        <v>14.699999809265099</v>
      </c>
    </row>
    <row r="229" spans="1:16" x14ac:dyDescent="0.25">
      <c r="A229" s="6" t="s">
        <v>99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>
        <v>223.30000305175798</v>
      </c>
      <c r="P229" s="22">
        <v>223.30000305175798</v>
      </c>
    </row>
    <row r="230" spans="1:16" x14ac:dyDescent="0.25">
      <c r="A230" s="6" t="s">
        <v>100</v>
      </c>
      <c r="B230" s="22"/>
      <c r="C230" s="22"/>
      <c r="D230" s="22"/>
      <c r="E230" s="22"/>
      <c r="F230" s="22"/>
      <c r="G230" s="22">
        <v>16</v>
      </c>
      <c r="H230" s="22"/>
      <c r="I230" s="22">
        <v>159</v>
      </c>
      <c r="J230" s="22"/>
      <c r="K230" s="22"/>
      <c r="L230" s="22"/>
      <c r="M230" s="22"/>
      <c r="N230" s="22">
        <v>18</v>
      </c>
      <c r="O230" s="22"/>
      <c r="P230" s="22">
        <v>193.29999923706049</v>
      </c>
    </row>
    <row r="231" spans="1:16" x14ac:dyDescent="0.25">
      <c r="A231" s="6" t="s">
        <v>101</v>
      </c>
      <c r="B231" s="22"/>
      <c r="C231" s="22"/>
      <c r="D231" s="22"/>
      <c r="E231" s="22"/>
      <c r="F231" s="22"/>
      <c r="G231" s="22"/>
      <c r="H231" s="22"/>
      <c r="I231" s="22">
        <v>80.299999237060504</v>
      </c>
      <c r="J231" s="22"/>
      <c r="K231" s="22"/>
      <c r="L231" s="22"/>
      <c r="M231" s="22"/>
      <c r="N231" s="22"/>
      <c r="O231" s="22"/>
      <c r="P231" s="22">
        <v>80.299999237060504</v>
      </c>
    </row>
    <row r="232" spans="1:16" x14ac:dyDescent="0.25">
      <c r="A232" s="6" t="s">
        <v>102</v>
      </c>
      <c r="B232" s="22"/>
      <c r="C232" s="22"/>
      <c r="D232" s="22"/>
      <c r="E232" s="22"/>
      <c r="F232" s="22"/>
      <c r="G232" s="22"/>
      <c r="H232" s="22"/>
      <c r="I232" s="22">
        <v>81</v>
      </c>
      <c r="J232" s="22"/>
      <c r="K232" s="22"/>
      <c r="L232" s="22"/>
      <c r="M232" s="22"/>
      <c r="N232" s="22">
        <v>101.3999977111817</v>
      </c>
      <c r="O232" s="22"/>
      <c r="P232" s="22">
        <v>182.299997329712</v>
      </c>
    </row>
    <row r="233" spans="1:16" x14ac:dyDescent="0.25">
      <c r="A233" s="6" t="s">
        <v>103</v>
      </c>
      <c r="B233" s="22"/>
      <c r="C233" s="22"/>
      <c r="D233" s="22"/>
      <c r="E233" s="22"/>
      <c r="F233" s="22"/>
      <c r="G233" s="22"/>
      <c r="H233" s="22"/>
      <c r="I233" s="22">
        <v>50</v>
      </c>
      <c r="J233" s="22"/>
      <c r="K233" s="22"/>
      <c r="L233" s="22"/>
      <c r="M233" s="22"/>
      <c r="N233" s="22">
        <v>84.899998664856</v>
      </c>
      <c r="O233" s="22"/>
      <c r="P233" s="22">
        <v>134.99999713897711</v>
      </c>
    </row>
    <row r="234" spans="1:16" x14ac:dyDescent="0.25">
      <c r="A234" s="6" t="s">
        <v>104</v>
      </c>
      <c r="B234" s="22"/>
      <c r="C234" s="22"/>
      <c r="D234" s="22"/>
      <c r="E234" s="22"/>
      <c r="F234" s="22"/>
      <c r="G234" s="22"/>
      <c r="H234" s="22"/>
      <c r="I234" s="22">
        <v>63</v>
      </c>
      <c r="J234" s="22"/>
      <c r="K234" s="22"/>
      <c r="L234" s="22"/>
      <c r="M234" s="22"/>
      <c r="N234" s="22"/>
      <c r="O234" s="22"/>
      <c r="P234" s="22">
        <v>63</v>
      </c>
    </row>
    <row r="235" spans="1:16" x14ac:dyDescent="0.25">
      <c r="A235" s="6" t="s">
        <v>105</v>
      </c>
      <c r="B235" s="22"/>
      <c r="C235" s="22">
        <v>27.80000019073486</v>
      </c>
      <c r="D235" s="22">
        <v>14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>
        <v>41.800000190734863</v>
      </c>
    </row>
    <row r="236" spans="1:16" x14ac:dyDescent="0.25">
      <c r="A236" s="6" t="s">
        <v>106</v>
      </c>
      <c r="B236" s="22"/>
      <c r="C236" s="22"/>
      <c r="D236" s="22"/>
      <c r="E236" s="22"/>
      <c r="F236" s="22"/>
      <c r="G236" s="22"/>
      <c r="H236" s="22">
        <v>9.5</v>
      </c>
      <c r="I236" s="22">
        <v>67.900000572204561</v>
      </c>
      <c r="J236" s="22"/>
      <c r="K236" s="22"/>
      <c r="L236" s="22"/>
      <c r="M236" s="22"/>
      <c r="N236" s="22"/>
      <c r="O236" s="22"/>
      <c r="P236" s="22">
        <v>77.400000572204561</v>
      </c>
    </row>
    <row r="237" spans="1:16" x14ac:dyDescent="0.25">
      <c r="A237" s="6" t="s">
        <v>107</v>
      </c>
      <c r="B237" s="22"/>
      <c r="C237" s="22"/>
      <c r="D237" s="22"/>
      <c r="E237" s="22"/>
      <c r="F237" s="22"/>
      <c r="G237" s="22"/>
      <c r="H237" s="22"/>
      <c r="I237" s="22">
        <v>55.5</v>
      </c>
      <c r="J237" s="22"/>
      <c r="K237" s="22"/>
      <c r="L237" s="22"/>
      <c r="M237" s="22"/>
      <c r="N237" s="22"/>
      <c r="O237" s="22"/>
      <c r="P237" s="22">
        <v>55.5</v>
      </c>
    </row>
    <row r="238" spans="1:16" x14ac:dyDescent="0.25">
      <c r="A238" s="6" t="s">
        <v>108</v>
      </c>
      <c r="B238" s="22"/>
      <c r="C238" s="22"/>
      <c r="D238" s="22"/>
      <c r="E238" s="22"/>
      <c r="F238" s="22"/>
      <c r="G238" s="22"/>
      <c r="H238" s="22"/>
      <c r="I238" s="22">
        <v>9</v>
      </c>
      <c r="J238" s="22"/>
      <c r="K238" s="22"/>
      <c r="L238" s="22"/>
      <c r="M238" s="22"/>
      <c r="N238" s="22"/>
      <c r="O238" s="22"/>
      <c r="P238" s="22">
        <v>9</v>
      </c>
    </row>
    <row r="239" spans="1:16" x14ac:dyDescent="0.25">
      <c r="A239" s="6" t="s">
        <v>109</v>
      </c>
      <c r="B239" s="22"/>
      <c r="C239" s="22"/>
      <c r="D239" s="22"/>
      <c r="E239" s="22"/>
      <c r="F239" s="22"/>
      <c r="G239" s="22"/>
      <c r="H239" s="22"/>
      <c r="I239" s="22">
        <v>11.199999809265099</v>
      </c>
      <c r="J239" s="22"/>
      <c r="K239" s="22"/>
      <c r="L239" s="22"/>
      <c r="M239" s="22"/>
      <c r="N239" s="22"/>
      <c r="O239" s="22"/>
      <c r="P239" s="22">
        <v>11.199999809265099</v>
      </c>
    </row>
    <row r="240" spans="1:16" x14ac:dyDescent="0.25">
      <c r="A240" s="6" t="s">
        <v>110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>
        <v>18</v>
      </c>
      <c r="P240" s="22">
        <v>18</v>
      </c>
    </row>
    <row r="241" spans="1:16" x14ac:dyDescent="0.25">
      <c r="A241" s="6" t="s">
        <v>111</v>
      </c>
      <c r="B241" s="22"/>
      <c r="C241" s="22"/>
      <c r="D241" s="22">
        <v>24.5</v>
      </c>
      <c r="E241" s="22"/>
      <c r="F241" s="22"/>
      <c r="G241" s="22"/>
      <c r="H241" s="22"/>
      <c r="I241" s="22">
        <v>1058</v>
      </c>
      <c r="J241" s="22"/>
      <c r="K241" s="22"/>
      <c r="L241" s="22"/>
      <c r="M241" s="22"/>
      <c r="N241" s="22"/>
      <c r="O241" s="22"/>
      <c r="P241" s="22">
        <v>1082.1000041961672</v>
      </c>
    </row>
    <row r="242" spans="1:16" x14ac:dyDescent="0.25">
      <c r="A242" s="6" t="s">
        <v>112</v>
      </c>
      <c r="B242" s="22"/>
      <c r="C242" s="22"/>
      <c r="D242" s="22">
        <v>63.699999809265101</v>
      </c>
      <c r="E242" s="22"/>
      <c r="F242" s="22"/>
      <c r="G242" s="22"/>
      <c r="H242" s="22"/>
      <c r="I242" s="22"/>
      <c r="J242" s="22"/>
      <c r="K242" s="22"/>
      <c r="L242" s="22"/>
      <c r="M242" s="22"/>
      <c r="N242" s="22">
        <v>12.8999996185303</v>
      </c>
      <c r="O242" s="22"/>
      <c r="P242" s="22">
        <v>76.599999427795396</v>
      </c>
    </row>
    <row r="243" spans="1:16" x14ac:dyDescent="0.25">
      <c r="A243" s="6" t="s">
        <v>113</v>
      </c>
      <c r="B243" s="22"/>
      <c r="C243" s="22"/>
      <c r="D243" s="22"/>
      <c r="E243" s="22"/>
      <c r="F243" s="22"/>
      <c r="G243" s="22"/>
      <c r="H243" s="22"/>
      <c r="I243" s="22">
        <v>33</v>
      </c>
      <c r="J243" s="22"/>
      <c r="K243" s="22"/>
      <c r="L243" s="22"/>
      <c r="M243" s="22"/>
      <c r="N243" s="22"/>
      <c r="O243" s="22"/>
      <c r="P243" s="22">
        <v>33</v>
      </c>
    </row>
    <row r="244" spans="1:16" x14ac:dyDescent="0.25">
      <c r="A244" s="6" t="s">
        <v>114</v>
      </c>
      <c r="B244" s="22"/>
      <c r="C244" s="22"/>
      <c r="D244" s="22"/>
      <c r="E244" s="22"/>
      <c r="F244" s="22">
        <v>200.00000286102289</v>
      </c>
      <c r="G244" s="22"/>
      <c r="H244" s="22"/>
      <c r="I244" s="22">
        <v>40</v>
      </c>
      <c r="J244" s="22"/>
      <c r="K244" s="22"/>
      <c r="L244" s="22"/>
      <c r="M244" s="22"/>
      <c r="N244" s="22"/>
      <c r="O244" s="22"/>
      <c r="P244" s="22">
        <v>240.00000286102289</v>
      </c>
    </row>
    <row r="245" spans="1:16" x14ac:dyDescent="0.25">
      <c r="A245" s="6" t="s">
        <v>115</v>
      </c>
      <c r="B245" s="22"/>
      <c r="C245" s="22"/>
      <c r="D245" s="22"/>
      <c r="E245" s="22"/>
      <c r="F245" s="22"/>
      <c r="G245" s="22"/>
      <c r="H245" s="22"/>
      <c r="I245" s="22">
        <v>75.899999618530302</v>
      </c>
      <c r="J245" s="22"/>
      <c r="K245" s="22"/>
      <c r="L245" s="22"/>
      <c r="M245" s="22"/>
      <c r="N245" s="22"/>
      <c r="O245" s="22"/>
      <c r="P245" s="22">
        <v>75.899999618530302</v>
      </c>
    </row>
    <row r="246" spans="1:16" x14ac:dyDescent="0.25">
      <c r="A246" s="6" t="s">
        <v>116</v>
      </c>
      <c r="B246" s="22"/>
      <c r="C246" s="22">
        <v>311</v>
      </c>
      <c r="D246" s="22">
        <v>21.100000381469702</v>
      </c>
      <c r="E246" s="22"/>
      <c r="F246" s="22">
        <v>236.10000085830686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>
        <v>568.20000123977661</v>
      </c>
    </row>
    <row r="247" spans="1:16" x14ac:dyDescent="0.25">
      <c r="A247" s="6" t="s">
        <v>117</v>
      </c>
      <c r="B247" s="22"/>
      <c r="C247" s="22"/>
      <c r="D247" s="22"/>
      <c r="E247" s="22"/>
      <c r="F247" s="22"/>
      <c r="G247" s="22">
        <v>189.8000068664555</v>
      </c>
      <c r="H247" s="22"/>
      <c r="I247" s="22">
        <v>162</v>
      </c>
      <c r="J247" s="22"/>
      <c r="K247" s="22"/>
      <c r="L247" s="22"/>
      <c r="M247" s="22"/>
      <c r="N247" s="22"/>
      <c r="O247" s="22"/>
      <c r="P247" s="22">
        <v>351.4000129699715</v>
      </c>
    </row>
    <row r="248" spans="1:16" ht="13" x14ac:dyDescent="0.3">
      <c r="A248" s="14" t="s">
        <v>406</v>
      </c>
      <c r="B248" s="23"/>
      <c r="C248" s="23">
        <v>338.80000019073486</v>
      </c>
      <c r="D248" s="23">
        <v>123.30000019073481</v>
      </c>
      <c r="E248" s="23"/>
      <c r="F248" s="23">
        <v>436.10000371932972</v>
      </c>
      <c r="G248" s="23">
        <v>205.8000068664555</v>
      </c>
      <c r="H248" s="23">
        <v>9.5</v>
      </c>
      <c r="I248" s="23">
        <v>1945</v>
      </c>
      <c r="J248" s="23"/>
      <c r="K248" s="23"/>
      <c r="L248" s="23"/>
      <c r="M248" s="23"/>
      <c r="N248" s="23">
        <v>217.19999599456801</v>
      </c>
      <c r="O248" s="23">
        <v>297.20000362396257</v>
      </c>
      <c r="P248" s="23">
        <v>3573.2000174522414</v>
      </c>
    </row>
    <row r="249" spans="1:16" ht="14" x14ac:dyDescent="0.3">
      <c r="A249" s="18" t="s">
        <v>118</v>
      </c>
      <c r="B249" s="25"/>
      <c r="C249" s="25"/>
      <c r="D249" s="25"/>
      <c r="E249" s="25"/>
      <c r="F249" s="25"/>
      <c r="G249" s="25"/>
      <c r="H249" s="25"/>
      <c r="I249" s="22"/>
      <c r="J249" s="25"/>
      <c r="K249" s="25"/>
      <c r="L249" s="25"/>
      <c r="M249" s="25"/>
      <c r="N249" s="25"/>
      <c r="O249" s="25"/>
      <c r="P249" s="25"/>
    </row>
    <row r="250" spans="1:16" x14ac:dyDescent="0.25">
      <c r="A250" s="6" t="s">
        <v>119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>
        <v>18</v>
      </c>
      <c r="N250" s="22"/>
      <c r="O250" s="22"/>
      <c r="P250" s="22">
        <v>18</v>
      </c>
    </row>
    <row r="251" spans="1:16" ht="13" x14ac:dyDescent="0.3">
      <c r="A251" s="14" t="s">
        <v>406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>
        <v>18</v>
      </c>
      <c r="N251" s="23"/>
      <c r="O251" s="23"/>
      <c r="P251" s="23">
        <v>18</v>
      </c>
    </row>
    <row r="252" spans="1:16" ht="14" x14ac:dyDescent="0.3">
      <c r="A252" s="18" t="s">
        <v>120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x14ac:dyDescent="0.25">
      <c r="A253" s="6" t="s">
        <v>121</v>
      </c>
      <c r="B253" s="22"/>
      <c r="C253" s="22"/>
      <c r="D253" s="22"/>
      <c r="E253" s="22"/>
      <c r="F253" s="22"/>
      <c r="G253" s="22"/>
      <c r="H253" s="22"/>
      <c r="I253" s="22">
        <v>26</v>
      </c>
      <c r="J253" s="22"/>
      <c r="K253" s="22"/>
      <c r="L253" s="22"/>
      <c r="M253" s="22"/>
      <c r="N253" s="22"/>
      <c r="O253" s="22"/>
      <c r="P253" s="22">
        <v>26</v>
      </c>
    </row>
    <row r="254" spans="1:16" x14ac:dyDescent="0.25">
      <c r="A254" s="6" t="s">
        <v>122</v>
      </c>
      <c r="B254" s="22"/>
      <c r="C254" s="22"/>
      <c r="D254" s="22"/>
      <c r="E254" s="22"/>
      <c r="F254" s="22"/>
      <c r="G254" s="22"/>
      <c r="H254" s="22"/>
      <c r="I254" s="22">
        <v>73</v>
      </c>
      <c r="J254" s="22"/>
      <c r="K254" s="22"/>
      <c r="L254" s="22"/>
      <c r="M254" s="22"/>
      <c r="N254" s="22"/>
      <c r="O254" s="22"/>
      <c r="P254" s="22">
        <v>73</v>
      </c>
    </row>
    <row r="255" spans="1:16" x14ac:dyDescent="0.25">
      <c r="A255" s="6" t="s">
        <v>123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>
        <v>63.600000381469698</v>
      </c>
      <c r="P255" s="22">
        <v>63.600000381469698</v>
      </c>
    </row>
    <row r="256" spans="1:16" x14ac:dyDescent="0.25">
      <c r="A256" s="6" t="s">
        <v>124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>
        <v>72</v>
      </c>
      <c r="P256" s="22">
        <v>72</v>
      </c>
    </row>
    <row r="257" spans="1:16" x14ac:dyDescent="0.25">
      <c r="A257" s="6" t="s">
        <v>125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>
        <v>48.700000762939503</v>
      </c>
      <c r="P257" s="22">
        <v>48.700000762939503</v>
      </c>
    </row>
    <row r="258" spans="1:16" x14ac:dyDescent="0.25">
      <c r="A258" s="6" t="s">
        <v>126</v>
      </c>
      <c r="B258" s="22"/>
      <c r="C258" s="22"/>
      <c r="D258" s="22"/>
      <c r="E258" s="22"/>
      <c r="F258" s="22"/>
      <c r="G258" s="22"/>
      <c r="H258" s="22">
        <v>1</v>
      </c>
      <c r="I258" s="22"/>
      <c r="J258" s="22"/>
      <c r="K258" s="22"/>
      <c r="L258" s="22"/>
      <c r="M258" s="22"/>
      <c r="N258" s="22"/>
      <c r="O258" s="22"/>
      <c r="P258" s="22">
        <v>1</v>
      </c>
    </row>
    <row r="259" spans="1:16" x14ac:dyDescent="0.25">
      <c r="A259" s="6" t="s">
        <v>127</v>
      </c>
      <c r="B259" s="22"/>
      <c r="C259" s="22"/>
      <c r="D259" s="22"/>
      <c r="E259" s="22"/>
      <c r="F259" s="22"/>
      <c r="G259" s="22"/>
      <c r="H259" s="22"/>
      <c r="I259" s="22">
        <v>91</v>
      </c>
      <c r="J259" s="22"/>
      <c r="K259" s="22"/>
      <c r="L259" s="22"/>
      <c r="M259" s="22">
        <v>8.1000003814697301</v>
      </c>
      <c r="N259" s="22">
        <v>14.8999996185303</v>
      </c>
      <c r="O259" s="22"/>
      <c r="P259" s="22">
        <v>113.70000076293952</v>
      </c>
    </row>
    <row r="260" spans="1:16" x14ac:dyDescent="0.25">
      <c r="A260" s="6" t="s">
        <v>128</v>
      </c>
      <c r="B260" s="22"/>
      <c r="C260" s="22"/>
      <c r="D260" s="22"/>
      <c r="E260" s="22"/>
      <c r="F260" s="22"/>
      <c r="G260" s="22"/>
      <c r="H260" s="22"/>
      <c r="I260" s="22">
        <v>40.799999237060604</v>
      </c>
      <c r="J260" s="22"/>
      <c r="K260" s="22"/>
      <c r="L260" s="22"/>
      <c r="M260" s="22"/>
      <c r="N260" s="22"/>
      <c r="O260" s="22"/>
      <c r="P260" s="22">
        <v>40.799999237060604</v>
      </c>
    </row>
    <row r="261" spans="1:16" x14ac:dyDescent="0.25">
      <c r="A261" s="6" t="s">
        <v>129</v>
      </c>
      <c r="B261" s="22"/>
      <c r="C261" s="22"/>
      <c r="D261" s="22"/>
      <c r="E261" s="22"/>
      <c r="F261" s="22">
        <v>53</v>
      </c>
      <c r="G261" s="22"/>
      <c r="H261" s="22"/>
      <c r="I261" s="22">
        <v>181.19999694824219</v>
      </c>
      <c r="J261" s="22"/>
      <c r="K261" s="22"/>
      <c r="L261" s="22"/>
      <c r="M261" s="22"/>
      <c r="N261" s="22"/>
      <c r="O261" s="22"/>
      <c r="P261" s="22">
        <v>234.19999694824219</v>
      </c>
    </row>
    <row r="262" spans="1:16" x14ac:dyDescent="0.25">
      <c r="A262" s="6" t="s">
        <v>130</v>
      </c>
      <c r="B262" s="22"/>
      <c r="C262" s="22"/>
      <c r="D262" s="22"/>
      <c r="E262" s="22"/>
      <c r="F262" s="22"/>
      <c r="G262" s="22"/>
      <c r="H262" s="22"/>
      <c r="I262" s="22">
        <v>130</v>
      </c>
      <c r="J262" s="22"/>
      <c r="K262" s="22"/>
      <c r="L262" s="22"/>
      <c r="M262" s="22"/>
      <c r="N262" s="22"/>
      <c r="O262" s="22"/>
      <c r="P262" s="22">
        <v>130</v>
      </c>
    </row>
    <row r="263" spans="1:16" x14ac:dyDescent="0.25">
      <c r="A263" s="6" t="s">
        <v>131</v>
      </c>
      <c r="B263" s="22"/>
      <c r="C263" s="22"/>
      <c r="D263" s="22"/>
      <c r="E263" s="22"/>
      <c r="F263" s="22"/>
      <c r="G263" s="22"/>
      <c r="H263" s="22"/>
      <c r="I263" s="22">
        <v>39</v>
      </c>
      <c r="J263" s="22"/>
      <c r="K263" s="22"/>
      <c r="L263" s="22"/>
      <c r="M263" s="22"/>
      <c r="N263" s="22"/>
      <c r="O263" s="22"/>
      <c r="P263" s="22">
        <v>39</v>
      </c>
    </row>
    <row r="264" spans="1:16" x14ac:dyDescent="0.25">
      <c r="A264" s="6" t="s">
        <v>132</v>
      </c>
      <c r="B264" s="22"/>
      <c r="C264" s="22"/>
      <c r="D264" s="22"/>
      <c r="E264" s="22"/>
      <c r="F264" s="22"/>
      <c r="G264" s="22"/>
      <c r="H264" s="22"/>
      <c r="I264" s="22">
        <v>190.5000000000002</v>
      </c>
      <c r="J264" s="22"/>
      <c r="K264" s="22"/>
      <c r="L264" s="22"/>
      <c r="M264" s="22"/>
      <c r="N264" s="22"/>
      <c r="O264" s="22"/>
      <c r="P264" s="22">
        <v>190.5000000000002</v>
      </c>
    </row>
    <row r="265" spans="1:16" x14ac:dyDescent="0.25">
      <c r="A265" s="6" t="s">
        <v>133</v>
      </c>
      <c r="B265" s="22"/>
      <c r="C265" s="22"/>
      <c r="D265" s="22"/>
      <c r="E265" s="22"/>
      <c r="F265" s="22"/>
      <c r="G265" s="22"/>
      <c r="H265" s="22"/>
      <c r="I265" s="22">
        <v>109.79999923706049</v>
      </c>
      <c r="J265" s="22"/>
      <c r="K265" s="22"/>
      <c r="L265" s="22"/>
      <c r="M265" s="22"/>
      <c r="N265" s="22"/>
      <c r="O265" s="22"/>
      <c r="P265" s="22">
        <v>109.79999923706049</v>
      </c>
    </row>
    <row r="266" spans="1:16" x14ac:dyDescent="0.25">
      <c r="A266" s="6" t="s">
        <v>134</v>
      </c>
      <c r="B266" s="22"/>
      <c r="C266" s="22"/>
      <c r="D266" s="22"/>
      <c r="E266" s="22"/>
      <c r="F266" s="22"/>
      <c r="G266" s="22"/>
      <c r="H266" s="22"/>
      <c r="I266" s="22">
        <v>21.099999427795368</v>
      </c>
      <c r="J266" s="22"/>
      <c r="K266" s="22"/>
      <c r="L266" s="22"/>
      <c r="M266" s="22"/>
      <c r="N266" s="22"/>
      <c r="O266" s="22"/>
      <c r="P266" s="22">
        <v>21.099999427795368</v>
      </c>
    </row>
    <row r="267" spans="1:16" x14ac:dyDescent="0.25">
      <c r="A267" s="6" t="s">
        <v>135</v>
      </c>
      <c r="B267" s="22"/>
      <c r="C267" s="22"/>
      <c r="D267" s="22"/>
      <c r="E267" s="22"/>
      <c r="F267" s="22"/>
      <c r="G267" s="22"/>
      <c r="H267" s="22"/>
      <c r="I267" s="22">
        <v>138.89999961853022</v>
      </c>
      <c r="J267" s="22"/>
      <c r="K267" s="22"/>
      <c r="L267" s="22"/>
      <c r="M267" s="22"/>
      <c r="N267" s="22"/>
      <c r="O267" s="22"/>
      <c r="P267" s="22">
        <v>138.89999961853022</v>
      </c>
    </row>
    <row r="268" spans="1:16" x14ac:dyDescent="0.25">
      <c r="A268" s="6" t="s">
        <v>136</v>
      </c>
      <c r="B268" s="22"/>
      <c r="C268" s="22"/>
      <c r="D268" s="22"/>
      <c r="E268" s="22"/>
      <c r="F268" s="22"/>
      <c r="G268" s="22"/>
      <c r="H268" s="22"/>
      <c r="I268" s="22">
        <v>22</v>
      </c>
      <c r="J268" s="22"/>
      <c r="K268" s="22"/>
      <c r="L268" s="22"/>
      <c r="M268" s="22"/>
      <c r="N268" s="22"/>
      <c r="O268" s="22"/>
      <c r="P268" s="22">
        <v>22</v>
      </c>
    </row>
    <row r="269" spans="1:16" x14ac:dyDescent="0.25">
      <c r="A269" s="6" t="s">
        <v>137</v>
      </c>
      <c r="B269" s="22"/>
      <c r="C269" s="22"/>
      <c r="D269" s="22"/>
      <c r="E269" s="22"/>
      <c r="F269" s="22"/>
      <c r="G269" s="22"/>
      <c r="H269" s="22"/>
      <c r="I269" s="22">
        <v>112.80000019073491</v>
      </c>
      <c r="J269" s="22"/>
      <c r="K269" s="22"/>
      <c r="L269" s="22"/>
      <c r="M269" s="22"/>
      <c r="N269" s="22"/>
      <c r="O269" s="22"/>
      <c r="P269" s="22">
        <v>112.80000019073491</v>
      </c>
    </row>
    <row r="270" spans="1:16" x14ac:dyDescent="0.25">
      <c r="A270" s="6" t="s">
        <v>138</v>
      </c>
      <c r="B270" s="22"/>
      <c r="C270" s="22">
        <v>363.20000028610218</v>
      </c>
      <c r="D270" s="22">
        <v>36.699999809265158</v>
      </c>
      <c r="E270" s="22"/>
      <c r="F270" s="22"/>
      <c r="G270" s="22">
        <v>44.299999237060504</v>
      </c>
      <c r="H270" s="22"/>
      <c r="I270" s="22">
        <v>276.01999902725231</v>
      </c>
      <c r="J270" s="22"/>
      <c r="K270" s="22"/>
      <c r="L270" s="22"/>
      <c r="M270" s="22"/>
      <c r="N270" s="22"/>
      <c r="O270" s="22"/>
      <c r="P270" s="22">
        <v>720.21999835968018</v>
      </c>
    </row>
    <row r="271" spans="1:16" x14ac:dyDescent="0.25">
      <c r="A271" s="6" t="s">
        <v>139</v>
      </c>
      <c r="B271" s="22"/>
      <c r="C271" s="22"/>
      <c r="D271" s="22"/>
      <c r="E271" s="22"/>
      <c r="F271" s="22"/>
      <c r="G271" s="22"/>
      <c r="H271" s="22">
        <v>0.60000002384185802</v>
      </c>
      <c r="I271" s="22"/>
      <c r="J271" s="22"/>
      <c r="K271" s="22"/>
      <c r="L271" s="22"/>
      <c r="M271" s="22"/>
      <c r="N271" s="22"/>
      <c r="O271" s="22"/>
      <c r="P271" s="22">
        <v>0.60000002384185802</v>
      </c>
    </row>
    <row r="272" spans="1:16" ht="13" x14ac:dyDescent="0.3">
      <c r="A272" s="14" t="s">
        <v>406</v>
      </c>
      <c r="B272" s="23"/>
      <c r="C272" s="23">
        <v>363.20000028610218</v>
      </c>
      <c r="D272" s="23">
        <v>36.699999809265158</v>
      </c>
      <c r="E272" s="23"/>
      <c r="F272" s="23">
        <v>53</v>
      </c>
      <c r="G272" s="23">
        <v>44.299999237060504</v>
      </c>
      <c r="H272" s="23">
        <v>1.6000000238418579</v>
      </c>
      <c r="I272" s="23">
        <v>1452</v>
      </c>
      <c r="J272" s="23"/>
      <c r="K272" s="23"/>
      <c r="L272" s="23"/>
      <c r="M272" s="23">
        <v>8.1000003814697301</v>
      </c>
      <c r="N272" s="23">
        <v>14.8999996185303</v>
      </c>
      <c r="O272" s="23">
        <v>184.30000114440921</v>
      </c>
      <c r="P272" s="23">
        <v>2158</v>
      </c>
    </row>
    <row r="273" spans="1:16" ht="14" x14ac:dyDescent="0.3">
      <c r="A273" s="18" t="s">
        <v>140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x14ac:dyDescent="0.25">
      <c r="A274" s="6" t="s">
        <v>141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>
        <v>69.400001525878906</v>
      </c>
      <c r="P274" s="22">
        <v>69.400001525878906</v>
      </c>
    </row>
    <row r="275" spans="1:16" x14ac:dyDescent="0.25">
      <c r="A275" s="6" t="s">
        <v>142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>
        <v>106.8999996185303</v>
      </c>
      <c r="P275" s="22">
        <v>106.8999996185303</v>
      </c>
    </row>
    <row r="276" spans="1:16" x14ac:dyDescent="0.25">
      <c r="A276" s="6" t="s">
        <v>143</v>
      </c>
      <c r="B276" s="22"/>
      <c r="C276" s="22"/>
      <c r="D276" s="22"/>
      <c r="E276" s="22"/>
      <c r="F276" s="22"/>
      <c r="G276" s="22"/>
      <c r="H276" s="22"/>
      <c r="I276" s="22">
        <v>19.299999237060501</v>
      </c>
      <c r="J276" s="22"/>
      <c r="K276" s="22"/>
      <c r="L276" s="22"/>
      <c r="M276" s="22"/>
      <c r="N276" s="22"/>
      <c r="O276" s="22"/>
      <c r="P276" s="22">
        <v>19.299999237060501</v>
      </c>
    </row>
    <row r="277" spans="1:16" x14ac:dyDescent="0.25">
      <c r="A277" s="6" t="s">
        <v>144</v>
      </c>
      <c r="B277" s="22"/>
      <c r="C277" s="22"/>
      <c r="D277" s="22"/>
      <c r="E277" s="22"/>
      <c r="F277" s="22"/>
      <c r="G277" s="22"/>
      <c r="H277" s="22"/>
      <c r="I277" s="22">
        <v>47</v>
      </c>
      <c r="J277" s="22"/>
      <c r="K277" s="22"/>
      <c r="L277" s="22"/>
      <c r="M277" s="22"/>
      <c r="N277" s="22"/>
      <c r="O277" s="22"/>
      <c r="P277" s="22">
        <v>47</v>
      </c>
    </row>
    <row r="278" spans="1:16" x14ac:dyDescent="0.25">
      <c r="A278" s="6" t="s">
        <v>145</v>
      </c>
      <c r="B278" s="22"/>
      <c r="C278" s="22"/>
      <c r="D278" s="22"/>
      <c r="E278" s="22"/>
      <c r="F278" s="22"/>
      <c r="G278" s="22"/>
      <c r="H278" s="22"/>
      <c r="I278" s="22">
        <v>110</v>
      </c>
      <c r="J278" s="22"/>
      <c r="K278" s="22"/>
      <c r="L278" s="22"/>
      <c r="M278" s="22"/>
      <c r="N278" s="22"/>
      <c r="O278" s="22"/>
      <c r="P278" s="22">
        <v>110.2999992370605</v>
      </c>
    </row>
    <row r="279" spans="1:16" x14ac:dyDescent="0.25">
      <c r="A279" s="6" t="s">
        <v>146</v>
      </c>
      <c r="B279" s="22"/>
      <c r="C279" s="22"/>
      <c r="D279" s="22"/>
      <c r="E279" s="22"/>
      <c r="F279" s="22"/>
      <c r="G279" s="22"/>
      <c r="H279" s="22"/>
      <c r="I279" s="22">
        <v>129.09999942779541</v>
      </c>
      <c r="J279" s="22"/>
      <c r="K279" s="22"/>
      <c r="L279" s="22"/>
      <c r="M279" s="22"/>
      <c r="N279" s="22"/>
      <c r="O279" s="22"/>
      <c r="P279" s="22">
        <v>129.09999942779541</v>
      </c>
    </row>
    <row r="280" spans="1:16" x14ac:dyDescent="0.25">
      <c r="A280" s="6" t="s">
        <v>147</v>
      </c>
      <c r="B280" s="22"/>
      <c r="C280" s="22"/>
      <c r="D280" s="22"/>
      <c r="E280" s="22"/>
      <c r="F280" s="22"/>
      <c r="G280" s="22"/>
      <c r="H280" s="22"/>
      <c r="I280" s="22">
        <v>24</v>
      </c>
      <c r="J280" s="22"/>
      <c r="K280" s="22"/>
      <c r="L280" s="22"/>
      <c r="M280" s="22"/>
      <c r="N280" s="22">
        <v>4.8000001907348597</v>
      </c>
      <c r="O280" s="22"/>
      <c r="P280" s="22">
        <v>28.80000019073486</v>
      </c>
    </row>
    <row r="281" spans="1:16" x14ac:dyDescent="0.25">
      <c r="A281" s="6" t="s">
        <v>148</v>
      </c>
      <c r="B281" s="22"/>
      <c r="C281" s="22"/>
      <c r="D281" s="22"/>
      <c r="E281" s="22"/>
      <c r="F281" s="22"/>
      <c r="G281" s="22"/>
      <c r="H281" s="22"/>
      <c r="I281" s="22">
        <v>299</v>
      </c>
      <c r="J281" s="22"/>
      <c r="K281" s="22"/>
      <c r="L281" s="22"/>
      <c r="M281" s="22"/>
      <c r="N281" s="22"/>
      <c r="O281" s="22"/>
      <c r="P281" s="22">
        <v>298.9000005722047</v>
      </c>
    </row>
    <row r="282" spans="1:16" x14ac:dyDescent="0.25">
      <c r="A282" s="6" t="s">
        <v>149</v>
      </c>
      <c r="B282" s="22"/>
      <c r="C282" s="22"/>
      <c r="D282" s="22"/>
      <c r="E282" s="22"/>
      <c r="F282" s="22"/>
      <c r="G282" s="22"/>
      <c r="H282" s="22"/>
      <c r="I282" s="22">
        <v>212.50000190734883</v>
      </c>
      <c r="J282" s="22"/>
      <c r="K282" s="22"/>
      <c r="L282" s="22"/>
      <c r="M282" s="22"/>
      <c r="N282" s="22"/>
      <c r="O282" s="22"/>
      <c r="P282" s="22">
        <v>212.50000190734883</v>
      </c>
    </row>
    <row r="283" spans="1:16" x14ac:dyDescent="0.25">
      <c r="A283" s="6" t="s">
        <v>150</v>
      </c>
      <c r="B283" s="22"/>
      <c r="C283" s="22"/>
      <c r="D283" s="22"/>
      <c r="E283" s="22"/>
      <c r="F283" s="22">
        <v>176</v>
      </c>
      <c r="G283" s="22"/>
      <c r="H283" s="22"/>
      <c r="I283" s="22">
        <v>454</v>
      </c>
      <c r="J283" s="22"/>
      <c r="K283" s="22"/>
      <c r="L283" s="22"/>
      <c r="M283" s="22"/>
      <c r="N283" s="22"/>
      <c r="O283" s="22"/>
      <c r="P283" s="22">
        <v>629.7000036239624</v>
      </c>
    </row>
    <row r="284" spans="1:16" x14ac:dyDescent="0.25">
      <c r="A284" s="6" t="s">
        <v>151</v>
      </c>
      <c r="B284" s="22"/>
      <c r="C284" s="22"/>
      <c r="D284" s="22"/>
      <c r="E284" s="22"/>
      <c r="F284" s="22">
        <v>53.899999618530302</v>
      </c>
      <c r="G284" s="22"/>
      <c r="H284" s="22"/>
      <c r="I284" s="22">
        <v>443.60000324249262</v>
      </c>
      <c r="J284" s="22"/>
      <c r="K284" s="22"/>
      <c r="L284" s="22"/>
      <c r="M284" s="22"/>
      <c r="N284" s="22"/>
      <c r="O284" s="22"/>
      <c r="P284" s="22">
        <v>497.50000286102295</v>
      </c>
    </row>
    <row r="285" spans="1:16" x14ac:dyDescent="0.25">
      <c r="A285" s="6" t="s">
        <v>152</v>
      </c>
      <c r="B285" s="22"/>
      <c r="C285" s="22"/>
      <c r="D285" s="22"/>
      <c r="E285" s="22"/>
      <c r="F285" s="22">
        <v>28.300000190734799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>
        <v>28.300000190734799</v>
      </c>
    </row>
    <row r="286" spans="1:16" x14ac:dyDescent="0.25">
      <c r="A286" s="6" t="s">
        <v>153</v>
      </c>
      <c r="B286" s="22"/>
      <c r="C286" s="22"/>
      <c r="D286" s="22">
        <v>342.80000114440918</v>
      </c>
      <c r="E286" s="22"/>
      <c r="F286" s="22">
        <v>421</v>
      </c>
      <c r="G286" s="22"/>
      <c r="H286" s="22"/>
      <c r="I286" s="22">
        <v>836</v>
      </c>
      <c r="J286" s="22"/>
      <c r="K286" s="22"/>
      <c r="L286" s="22"/>
      <c r="M286" s="22"/>
      <c r="N286" s="22"/>
      <c r="O286" s="22"/>
      <c r="P286" s="22">
        <v>1599.7000007629395</v>
      </c>
    </row>
    <row r="287" spans="1:16" x14ac:dyDescent="0.25">
      <c r="A287" s="6" t="s">
        <v>154</v>
      </c>
      <c r="B287" s="22"/>
      <c r="C287" s="22"/>
      <c r="D287" s="22"/>
      <c r="E287" s="22"/>
      <c r="F287" s="22"/>
      <c r="G287" s="22">
        <v>81.5</v>
      </c>
      <c r="H287" s="22"/>
      <c r="I287" s="22">
        <v>203</v>
      </c>
      <c r="J287" s="22"/>
      <c r="K287" s="22"/>
      <c r="L287" s="22"/>
      <c r="M287" s="22"/>
      <c r="N287" s="22"/>
      <c r="O287" s="22"/>
      <c r="P287" s="22">
        <v>284.39999961853027</v>
      </c>
    </row>
    <row r="288" spans="1:16" x14ac:dyDescent="0.25">
      <c r="A288" s="6" t="s">
        <v>155</v>
      </c>
      <c r="B288" s="22"/>
      <c r="C288" s="22"/>
      <c r="D288" s="22"/>
      <c r="E288" s="22"/>
      <c r="F288" s="22"/>
      <c r="G288" s="22"/>
      <c r="H288" s="22"/>
      <c r="I288" s="22">
        <v>24.400000095367432</v>
      </c>
      <c r="J288" s="22"/>
      <c r="K288" s="22"/>
      <c r="L288" s="22"/>
      <c r="M288" s="22"/>
      <c r="N288" s="22"/>
      <c r="O288" s="22"/>
      <c r="P288" s="22">
        <v>24.400000095367432</v>
      </c>
    </row>
    <row r="289" spans="1:16" x14ac:dyDescent="0.25">
      <c r="A289" s="6" t="s">
        <v>156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>
        <v>17</v>
      </c>
      <c r="O289" s="22"/>
      <c r="P289" s="22">
        <v>17</v>
      </c>
    </row>
    <row r="290" spans="1:16" ht="13" x14ac:dyDescent="0.3">
      <c r="A290" s="14" t="s">
        <v>406</v>
      </c>
      <c r="B290" s="23"/>
      <c r="C290" s="23"/>
      <c r="D290" s="23">
        <v>342.80000114440918</v>
      </c>
      <c r="E290" s="23"/>
      <c r="F290" s="23">
        <v>679</v>
      </c>
      <c r="G290" s="23">
        <v>81.5</v>
      </c>
      <c r="H290" s="23"/>
      <c r="I290" s="23">
        <v>2802</v>
      </c>
      <c r="J290" s="23"/>
      <c r="K290" s="23"/>
      <c r="L290" s="23"/>
      <c r="M290" s="23"/>
      <c r="N290" s="23">
        <v>21.80000019073486</v>
      </c>
      <c r="O290" s="23">
        <v>176.30000114440921</v>
      </c>
      <c r="P290" s="23">
        <v>4103</v>
      </c>
    </row>
    <row r="291" spans="1:16" ht="14" x14ac:dyDescent="0.3">
      <c r="A291" s="18" t="s">
        <v>157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x14ac:dyDescent="0.25">
      <c r="A292" s="6" t="s">
        <v>158</v>
      </c>
      <c r="B292" s="22"/>
      <c r="C292" s="22"/>
      <c r="D292" s="22"/>
      <c r="E292" s="22"/>
      <c r="F292" s="22"/>
      <c r="G292" s="22"/>
      <c r="H292" s="22"/>
      <c r="I292" s="22">
        <v>7</v>
      </c>
      <c r="J292" s="22"/>
      <c r="K292" s="22"/>
      <c r="L292" s="22"/>
      <c r="M292" s="22"/>
      <c r="N292" s="22"/>
      <c r="O292" s="22"/>
      <c r="P292" s="22">
        <v>7</v>
      </c>
    </row>
    <row r="293" spans="1:16" x14ac:dyDescent="0.25">
      <c r="A293" s="6" t="s">
        <v>159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>
        <v>30</v>
      </c>
      <c r="N293" s="22"/>
      <c r="O293" s="22"/>
      <c r="P293" s="22">
        <v>30</v>
      </c>
    </row>
    <row r="294" spans="1:16" ht="13" x14ac:dyDescent="0.3">
      <c r="A294" s="14" t="s">
        <v>406</v>
      </c>
      <c r="B294" s="23"/>
      <c r="C294" s="23"/>
      <c r="D294" s="23"/>
      <c r="E294" s="23"/>
      <c r="F294" s="23"/>
      <c r="G294" s="23"/>
      <c r="H294" s="23"/>
      <c r="I294" s="23">
        <v>7</v>
      </c>
      <c r="J294" s="23"/>
      <c r="K294" s="23"/>
      <c r="L294" s="23"/>
      <c r="M294" s="23">
        <v>30</v>
      </c>
      <c r="N294" s="23"/>
      <c r="O294" s="23"/>
      <c r="P294" s="23">
        <v>37</v>
      </c>
    </row>
    <row r="295" spans="1:16" ht="14" x14ac:dyDescent="0.3">
      <c r="A295" s="18" t="s">
        <v>160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1:16" x14ac:dyDescent="0.25">
      <c r="A296" s="6" t="s">
        <v>161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>
        <v>28.60000038146973</v>
      </c>
      <c r="P296" s="22">
        <v>28.60000038146973</v>
      </c>
    </row>
    <row r="297" spans="1:16" x14ac:dyDescent="0.25">
      <c r="A297" s="6" t="s">
        <v>162</v>
      </c>
      <c r="B297" s="22"/>
      <c r="C297" s="22"/>
      <c r="D297" s="22"/>
      <c r="E297" s="22"/>
      <c r="F297" s="22"/>
      <c r="G297" s="22"/>
      <c r="H297" s="22"/>
      <c r="I297" s="22">
        <v>27</v>
      </c>
      <c r="J297" s="22"/>
      <c r="K297" s="22"/>
      <c r="L297" s="22"/>
      <c r="M297" s="22"/>
      <c r="N297" s="22"/>
      <c r="O297" s="22"/>
      <c r="P297" s="22">
        <v>27</v>
      </c>
    </row>
    <row r="298" spans="1:16" x14ac:dyDescent="0.25">
      <c r="A298" s="6" t="s">
        <v>163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>
        <v>29.600000381469719</v>
      </c>
      <c r="O298" s="22"/>
      <c r="P298" s="22">
        <v>29.600000381469719</v>
      </c>
    </row>
    <row r="299" spans="1:16" x14ac:dyDescent="0.25">
      <c r="A299" s="6" t="s">
        <v>164</v>
      </c>
      <c r="B299" s="22"/>
      <c r="C299" s="22"/>
      <c r="D299" s="22">
        <v>21.19999980926514</v>
      </c>
      <c r="E299" s="22">
        <v>22.5</v>
      </c>
      <c r="F299" s="22"/>
      <c r="G299" s="22"/>
      <c r="H299" s="22"/>
      <c r="I299" s="22"/>
      <c r="J299" s="22"/>
      <c r="K299" s="22"/>
      <c r="L299" s="22"/>
      <c r="M299" s="22">
        <v>0.20000000298023199</v>
      </c>
      <c r="N299" s="22">
        <v>1</v>
      </c>
      <c r="O299" s="22"/>
      <c r="P299" s="22">
        <v>44.899999812245369</v>
      </c>
    </row>
    <row r="300" spans="1:16" x14ac:dyDescent="0.25">
      <c r="A300" s="6" t="s">
        <v>165</v>
      </c>
      <c r="B300" s="22"/>
      <c r="C300" s="22"/>
      <c r="D300" s="22"/>
      <c r="E300" s="22"/>
      <c r="F300" s="22"/>
      <c r="G300" s="22"/>
      <c r="H300" s="22"/>
      <c r="I300" s="22">
        <v>31.600000381469702</v>
      </c>
      <c r="J300" s="22"/>
      <c r="K300" s="22"/>
      <c r="L300" s="22"/>
      <c r="M300" s="22"/>
      <c r="N300" s="22"/>
      <c r="O300" s="22"/>
      <c r="P300" s="22">
        <v>31.600000381469702</v>
      </c>
    </row>
    <row r="301" spans="1:16" x14ac:dyDescent="0.25">
      <c r="A301" s="6" t="s">
        <v>166</v>
      </c>
      <c r="B301" s="22"/>
      <c r="C301" s="22"/>
      <c r="D301" s="22"/>
      <c r="E301" s="22"/>
      <c r="F301" s="22">
        <v>6.5999999046325701</v>
      </c>
      <c r="G301" s="22">
        <v>83.899999618530273</v>
      </c>
      <c r="H301" s="22"/>
      <c r="I301" s="22"/>
      <c r="J301" s="22"/>
      <c r="K301" s="22"/>
      <c r="L301" s="22"/>
      <c r="M301" s="22"/>
      <c r="N301" s="22"/>
      <c r="O301" s="22"/>
      <c r="P301" s="22">
        <v>90.499999523162842</v>
      </c>
    </row>
    <row r="302" spans="1:16" x14ac:dyDescent="0.25">
      <c r="A302" s="6" t="s">
        <v>167</v>
      </c>
      <c r="B302" s="22"/>
      <c r="C302" s="22"/>
      <c r="D302" s="22"/>
      <c r="E302" s="22"/>
      <c r="F302" s="22"/>
      <c r="G302" s="22"/>
      <c r="H302" s="22"/>
      <c r="I302" s="22">
        <v>17.200000762939499</v>
      </c>
      <c r="J302" s="22"/>
      <c r="K302" s="22"/>
      <c r="L302" s="22"/>
      <c r="M302" s="22"/>
      <c r="N302" s="22"/>
      <c r="O302" s="22"/>
      <c r="P302" s="22">
        <v>17.200000762939499</v>
      </c>
    </row>
    <row r="303" spans="1:16" x14ac:dyDescent="0.25">
      <c r="A303" s="6" t="s">
        <v>168</v>
      </c>
      <c r="B303" s="22"/>
      <c r="C303" s="22"/>
      <c r="D303" s="22">
        <v>14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>
        <v>10</v>
      </c>
      <c r="O303" s="22"/>
      <c r="P303" s="22">
        <v>24</v>
      </c>
    </row>
    <row r="304" spans="1:16" x14ac:dyDescent="0.25">
      <c r="A304" s="6" t="s">
        <v>169</v>
      </c>
      <c r="B304" s="22"/>
      <c r="C304" s="22"/>
      <c r="D304" s="22"/>
      <c r="E304" s="22"/>
      <c r="F304" s="22"/>
      <c r="G304" s="22"/>
      <c r="H304" s="22"/>
      <c r="I304" s="22">
        <v>109.59999990463243</v>
      </c>
      <c r="J304" s="22"/>
      <c r="K304" s="22"/>
      <c r="L304" s="22"/>
      <c r="M304" s="22"/>
      <c r="N304" s="22"/>
      <c r="O304" s="22"/>
      <c r="P304" s="22">
        <v>109.59999990463243</v>
      </c>
    </row>
    <row r="305" spans="1:16" ht="13" x14ac:dyDescent="0.3">
      <c r="A305" s="14" t="s">
        <v>406</v>
      </c>
      <c r="B305" s="23"/>
      <c r="C305" s="23"/>
      <c r="D305" s="23">
        <v>35.199999809265137</v>
      </c>
      <c r="E305" s="23">
        <v>22.5</v>
      </c>
      <c r="F305" s="23">
        <v>6.5999999046325701</v>
      </c>
      <c r="G305" s="23">
        <v>83.899999618530273</v>
      </c>
      <c r="H305" s="23"/>
      <c r="I305" s="23">
        <v>185.40000104904163</v>
      </c>
      <c r="J305" s="23"/>
      <c r="K305" s="23"/>
      <c r="L305" s="23"/>
      <c r="M305" s="23">
        <v>0.20000000298023199</v>
      </c>
      <c r="N305" s="23">
        <v>40.600000381469719</v>
      </c>
      <c r="O305" s="23">
        <v>28.60000038146973</v>
      </c>
      <c r="P305" s="23">
        <v>403.0000011473893</v>
      </c>
    </row>
    <row r="306" spans="1:16" ht="14" x14ac:dyDescent="0.3">
      <c r="A306" s="18" t="s">
        <v>170</v>
      </c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1:16" x14ac:dyDescent="0.25">
      <c r="A307" s="6" t="s">
        <v>171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>
        <v>4</v>
      </c>
      <c r="O307" s="22"/>
      <c r="P307" s="22">
        <v>4</v>
      </c>
    </row>
    <row r="308" spans="1:16" x14ac:dyDescent="0.25">
      <c r="A308" s="6" t="s">
        <v>172</v>
      </c>
      <c r="B308" s="22"/>
      <c r="C308" s="22"/>
      <c r="D308" s="22"/>
      <c r="E308" s="22"/>
      <c r="F308" s="22"/>
      <c r="G308" s="22"/>
      <c r="H308" s="22"/>
      <c r="I308" s="22">
        <v>17.100000381469702</v>
      </c>
      <c r="J308" s="22"/>
      <c r="K308" s="22"/>
      <c r="L308" s="22"/>
      <c r="M308" s="22"/>
      <c r="N308" s="22"/>
      <c r="O308" s="22"/>
      <c r="P308" s="22">
        <v>17.100000381469702</v>
      </c>
    </row>
    <row r="309" spans="1:16" x14ac:dyDescent="0.25">
      <c r="A309" s="6" t="s">
        <v>173</v>
      </c>
      <c r="B309" s="22"/>
      <c r="C309" s="22"/>
      <c r="D309" s="22"/>
      <c r="E309" s="22"/>
      <c r="F309" s="22"/>
      <c r="G309" s="22"/>
      <c r="H309" s="22"/>
      <c r="I309" s="22">
        <v>213.50000190734869</v>
      </c>
      <c r="J309" s="22"/>
      <c r="K309" s="22"/>
      <c r="L309" s="22"/>
      <c r="M309" s="22"/>
      <c r="N309" s="22"/>
      <c r="O309" s="22"/>
      <c r="P309" s="22">
        <v>213.50000190734869</v>
      </c>
    </row>
    <row r="310" spans="1:16" x14ac:dyDescent="0.25">
      <c r="A310" s="6" t="s">
        <v>174</v>
      </c>
      <c r="B310" s="22"/>
      <c r="C310" s="22"/>
      <c r="D310" s="22"/>
      <c r="E310" s="22"/>
      <c r="F310" s="22"/>
      <c r="G310" s="22"/>
      <c r="H310" s="22"/>
      <c r="I310" s="22">
        <v>20</v>
      </c>
      <c r="J310" s="22"/>
      <c r="K310" s="22"/>
      <c r="L310" s="22"/>
      <c r="M310" s="22"/>
      <c r="N310" s="22"/>
      <c r="O310" s="22"/>
      <c r="P310" s="22">
        <v>20</v>
      </c>
    </row>
    <row r="311" spans="1:16" x14ac:dyDescent="0.25">
      <c r="A311" s="6" t="s">
        <v>175</v>
      </c>
      <c r="B311" s="22"/>
      <c r="C311" s="22"/>
      <c r="D311" s="22"/>
      <c r="E311" s="22"/>
      <c r="F311" s="22"/>
      <c r="G311" s="22"/>
      <c r="H311" s="22"/>
      <c r="I311" s="22">
        <v>152.00000047683722</v>
      </c>
      <c r="J311" s="22"/>
      <c r="K311" s="22"/>
      <c r="L311" s="22"/>
      <c r="M311" s="22"/>
      <c r="N311" s="22"/>
      <c r="O311" s="22"/>
      <c r="P311" s="22">
        <v>152.00000047683722</v>
      </c>
    </row>
    <row r="312" spans="1:16" x14ac:dyDescent="0.25">
      <c r="A312" s="6" t="s">
        <v>176</v>
      </c>
      <c r="B312" s="22"/>
      <c r="C312" s="22"/>
      <c r="D312" s="22"/>
      <c r="E312" s="22"/>
      <c r="F312" s="22"/>
      <c r="G312" s="22"/>
      <c r="H312" s="22"/>
      <c r="I312" s="22">
        <v>407.91000366210938</v>
      </c>
      <c r="J312" s="22"/>
      <c r="K312" s="22"/>
      <c r="L312" s="22"/>
      <c r="M312" s="22"/>
      <c r="N312" s="22"/>
      <c r="O312" s="22"/>
      <c r="P312" s="22">
        <v>407.91000366210938</v>
      </c>
    </row>
    <row r="313" spans="1:16" x14ac:dyDescent="0.25">
      <c r="A313" s="6" t="s">
        <v>177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>
        <v>6</v>
      </c>
      <c r="O313" s="22"/>
      <c r="P313" s="22">
        <v>6</v>
      </c>
    </row>
    <row r="314" spans="1:16" x14ac:dyDescent="0.25">
      <c r="A314" s="6" t="s">
        <v>178</v>
      </c>
      <c r="B314" s="22"/>
      <c r="C314" s="22"/>
      <c r="D314" s="22"/>
      <c r="E314" s="22"/>
      <c r="F314" s="22"/>
      <c r="G314" s="22"/>
      <c r="H314" s="22"/>
      <c r="I314" s="22">
        <v>236.00000095367426</v>
      </c>
      <c r="J314" s="22"/>
      <c r="K314" s="22"/>
      <c r="L314" s="22"/>
      <c r="M314" s="22"/>
      <c r="N314" s="22"/>
      <c r="O314" s="22"/>
      <c r="P314" s="22">
        <v>236.00000095367426</v>
      </c>
    </row>
    <row r="315" spans="1:16" x14ac:dyDescent="0.25">
      <c r="A315" s="6" t="s">
        <v>179</v>
      </c>
      <c r="B315" s="22"/>
      <c r="C315" s="22"/>
      <c r="D315" s="22"/>
      <c r="E315" s="22"/>
      <c r="F315" s="22"/>
      <c r="G315" s="22">
        <v>30.5</v>
      </c>
      <c r="H315" s="22"/>
      <c r="I315" s="22">
        <v>90.700000762939496</v>
      </c>
      <c r="J315" s="22"/>
      <c r="K315" s="22"/>
      <c r="L315" s="22"/>
      <c r="M315" s="22"/>
      <c r="N315" s="22"/>
      <c r="O315" s="22"/>
      <c r="P315" s="22">
        <v>121.2000007629395</v>
      </c>
    </row>
    <row r="316" spans="1:16" x14ac:dyDescent="0.25">
      <c r="A316" s="6" t="s">
        <v>180</v>
      </c>
      <c r="B316" s="22"/>
      <c r="C316" s="22"/>
      <c r="D316" s="22"/>
      <c r="E316" s="22"/>
      <c r="F316" s="22">
        <v>100.6000003814698</v>
      </c>
      <c r="G316" s="22">
        <v>7.1999998092651403</v>
      </c>
      <c r="H316" s="22"/>
      <c r="I316" s="22">
        <v>42.099998474121001</v>
      </c>
      <c r="J316" s="22"/>
      <c r="K316" s="22"/>
      <c r="L316" s="22"/>
      <c r="M316" s="22"/>
      <c r="N316" s="22"/>
      <c r="O316" s="22"/>
      <c r="P316" s="22">
        <v>149.89999866485593</v>
      </c>
    </row>
    <row r="317" spans="1:16" x14ac:dyDescent="0.25">
      <c r="A317" s="6" t="s">
        <v>181</v>
      </c>
      <c r="B317" s="22"/>
      <c r="C317" s="22"/>
      <c r="D317" s="22"/>
      <c r="E317" s="22"/>
      <c r="F317" s="22">
        <v>290.89999771118158</v>
      </c>
      <c r="G317" s="22">
        <v>9.5</v>
      </c>
      <c r="H317" s="22"/>
      <c r="I317" s="22">
        <v>114.29999876022336</v>
      </c>
      <c r="J317" s="22"/>
      <c r="K317" s="22"/>
      <c r="L317" s="22"/>
      <c r="M317" s="22"/>
      <c r="N317" s="22"/>
      <c r="O317" s="22"/>
      <c r="P317" s="22">
        <v>414.69999647140492</v>
      </c>
    </row>
    <row r="318" spans="1:16" x14ac:dyDescent="0.25">
      <c r="A318" s="6" t="s">
        <v>182</v>
      </c>
      <c r="B318" s="22"/>
      <c r="C318" s="22"/>
      <c r="D318" s="22"/>
      <c r="E318" s="22"/>
      <c r="F318" s="22"/>
      <c r="G318" s="22"/>
      <c r="H318" s="22"/>
      <c r="I318" s="22">
        <v>145.60000038146973</v>
      </c>
      <c r="J318" s="22"/>
      <c r="K318" s="22"/>
      <c r="L318" s="22"/>
      <c r="M318" s="22"/>
      <c r="N318" s="22"/>
      <c r="O318" s="22"/>
      <c r="P318" s="22">
        <v>145.60000038146973</v>
      </c>
    </row>
    <row r="319" spans="1:16" x14ac:dyDescent="0.25">
      <c r="A319" s="6" t="s">
        <v>183</v>
      </c>
      <c r="B319" s="22"/>
      <c r="C319" s="22"/>
      <c r="D319" s="22"/>
      <c r="E319" s="22"/>
      <c r="F319" s="22"/>
      <c r="G319" s="22"/>
      <c r="H319" s="22"/>
      <c r="I319" s="22">
        <v>20.5</v>
      </c>
      <c r="J319" s="22"/>
      <c r="K319" s="22"/>
      <c r="L319" s="22"/>
      <c r="M319" s="22"/>
      <c r="N319" s="22"/>
      <c r="O319" s="22"/>
      <c r="P319" s="22">
        <v>20.5</v>
      </c>
    </row>
    <row r="320" spans="1:16" ht="13" x14ac:dyDescent="0.3">
      <c r="A320" s="14" t="s">
        <v>406</v>
      </c>
      <c r="B320" s="23"/>
      <c r="C320" s="23"/>
      <c r="D320" s="23"/>
      <c r="E320" s="23"/>
      <c r="F320" s="23">
        <v>391.49999809265137</v>
      </c>
      <c r="G320" s="23">
        <v>47.199999809265137</v>
      </c>
      <c r="H320" s="23"/>
      <c r="I320" s="23">
        <v>1459.7100057601929</v>
      </c>
      <c r="J320" s="23"/>
      <c r="K320" s="23"/>
      <c r="L320" s="23"/>
      <c r="M320" s="23"/>
      <c r="N320" s="23">
        <v>10</v>
      </c>
      <c r="O320" s="23"/>
      <c r="P320" s="23">
        <v>1908.4100036621094</v>
      </c>
    </row>
    <row r="321" spans="1:16" s="10" customFormat="1" ht="13" x14ac:dyDescent="0.3">
      <c r="A321" s="14" t="s">
        <v>408</v>
      </c>
      <c r="B321" s="23"/>
      <c r="C321" s="23">
        <f>C320+C305+C294+C290+C272+C251+C248+C225+C222+C209</f>
        <v>981.39999437332108</v>
      </c>
      <c r="D321" s="23">
        <f>D320+D305+D294+D290+D272+D251+D248+D225+D222+D209</f>
        <v>538.00000095367432</v>
      </c>
      <c r="E321" s="23">
        <f>E320+E305+E294+E290+E272+E251+E248+E225+E222+E209</f>
        <v>22.5</v>
      </c>
      <c r="F321" s="23">
        <f>F320+F305+F294+F290+F272+F251+F248+F225+F222+F209+F212</f>
        <v>1755.9000024795532</v>
      </c>
      <c r="G321" s="23">
        <f t="shared" ref="G321:O321" si="1">G320+G305+G294+G290+G272+G251+G248+G225+G222+G209+G212</f>
        <v>550.20000648498569</v>
      </c>
      <c r="H321" s="23">
        <f t="shared" si="1"/>
        <v>47.299998879432657</v>
      </c>
      <c r="I321" s="23">
        <f t="shared" si="1"/>
        <v>9423.9100017547607</v>
      </c>
      <c r="J321" s="23"/>
      <c r="K321" s="23"/>
      <c r="L321" s="23"/>
      <c r="M321" s="23">
        <f t="shared" si="1"/>
        <v>67.400000385940075</v>
      </c>
      <c r="N321" s="23">
        <f t="shared" si="1"/>
        <v>304.4999961853029</v>
      </c>
      <c r="O321" s="23">
        <f t="shared" si="1"/>
        <v>957.90001010894798</v>
      </c>
      <c r="P321" s="23">
        <f>P320+P305+P294+P290+P272+P251+P248+P225+P222+P212+P209</f>
        <v>14648.910013966264</v>
      </c>
    </row>
    <row r="322" spans="1:16" ht="16.5" x14ac:dyDescent="0.35">
      <c r="A322" s="17" t="s">
        <v>16</v>
      </c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2"/>
    </row>
    <row r="323" spans="1:16" s="15" customFormat="1" ht="14" x14ac:dyDescent="0.3">
      <c r="A323" s="18" t="s">
        <v>184</v>
      </c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5">
      <c r="A324" s="6" t="s">
        <v>185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>
        <v>6.5</v>
      </c>
      <c r="L324" s="22"/>
      <c r="M324" s="22"/>
      <c r="N324" s="22"/>
      <c r="O324" s="22"/>
      <c r="P324" s="22">
        <v>6.5</v>
      </c>
    </row>
    <row r="325" spans="1:16" ht="13" x14ac:dyDescent="0.3">
      <c r="A325" s="14" t="s">
        <v>406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>
        <v>6.5</v>
      </c>
      <c r="L325" s="27"/>
      <c r="M325" s="27"/>
      <c r="N325" s="27"/>
      <c r="O325" s="27"/>
      <c r="P325" s="27">
        <v>6.5</v>
      </c>
    </row>
    <row r="326" spans="1:16" ht="14" x14ac:dyDescent="0.3">
      <c r="A326" s="18" t="s">
        <v>186</v>
      </c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1:16" x14ac:dyDescent="0.25">
      <c r="A327" s="6" t="s">
        <v>187</v>
      </c>
      <c r="B327" s="22"/>
      <c r="C327" s="22"/>
      <c r="D327" s="22"/>
      <c r="E327" s="22"/>
      <c r="F327" s="22"/>
      <c r="G327" s="22"/>
      <c r="H327" s="22">
        <v>20</v>
      </c>
      <c r="I327" s="22"/>
      <c r="J327" s="22">
        <v>67.000001907348604</v>
      </c>
      <c r="K327" s="22">
        <v>456.49999999999989</v>
      </c>
      <c r="L327" s="22"/>
      <c r="M327" s="22"/>
      <c r="N327" s="22"/>
      <c r="O327" s="22"/>
      <c r="P327" s="22">
        <v>543.50000190734852</v>
      </c>
    </row>
    <row r="328" spans="1:16" x14ac:dyDescent="0.25">
      <c r="A328" s="6" t="s">
        <v>188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>
        <v>3</v>
      </c>
      <c r="O328" s="22"/>
      <c r="P328" s="22">
        <v>3</v>
      </c>
    </row>
    <row r="329" spans="1:16" x14ac:dyDescent="0.25">
      <c r="A329" s="6" t="s">
        <v>189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>
        <v>70.5</v>
      </c>
      <c r="L329" s="22"/>
      <c r="M329" s="22"/>
      <c r="N329" s="22"/>
      <c r="O329" s="22"/>
      <c r="P329" s="22">
        <v>70.5</v>
      </c>
    </row>
    <row r="330" spans="1:16" x14ac:dyDescent="0.25">
      <c r="A330" s="6" t="s">
        <v>190</v>
      </c>
      <c r="B330" s="22"/>
      <c r="C330" s="22"/>
      <c r="D330" s="22"/>
      <c r="E330" s="22"/>
      <c r="F330" s="22"/>
      <c r="G330" s="22"/>
      <c r="H330" s="22"/>
      <c r="I330" s="22"/>
      <c r="J330" s="22">
        <v>36.599998474121101</v>
      </c>
      <c r="K330" s="22">
        <v>253.30000114440924</v>
      </c>
      <c r="L330" s="22"/>
      <c r="M330" s="22"/>
      <c r="N330" s="22"/>
      <c r="O330" s="22"/>
      <c r="P330" s="22">
        <v>289.89999961853033</v>
      </c>
    </row>
    <row r="331" spans="1:16" x14ac:dyDescent="0.25">
      <c r="A331" s="6" t="s">
        <v>191</v>
      </c>
      <c r="B331" s="22"/>
      <c r="C331" s="22"/>
      <c r="D331" s="22"/>
      <c r="E331" s="22"/>
      <c r="F331" s="22"/>
      <c r="G331" s="22"/>
      <c r="H331" s="22">
        <v>21.5</v>
      </c>
      <c r="I331" s="22"/>
      <c r="J331" s="22">
        <v>15</v>
      </c>
      <c r="K331" s="22">
        <v>19.899999618530298</v>
      </c>
      <c r="L331" s="22"/>
      <c r="M331" s="22"/>
      <c r="N331" s="22"/>
      <c r="O331" s="22"/>
      <c r="P331" s="22">
        <v>56.399999618530302</v>
      </c>
    </row>
    <row r="332" spans="1:16" x14ac:dyDescent="0.25">
      <c r="A332" s="6" t="s">
        <v>192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>
        <v>31.799999237060501</v>
      </c>
      <c r="L332" s="22"/>
      <c r="M332" s="22"/>
      <c r="N332" s="22"/>
      <c r="O332" s="22"/>
      <c r="P332" s="22">
        <v>31.799999237060501</v>
      </c>
    </row>
    <row r="333" spans="1:16" x14ac:dyDescent="0.25">
      <c r="A333" s="6" t="s">
        <v>193</v>
      </c>
      <c r="B333" s="22"/>
      <c r="C333" s="22"/>
      <c r="D333" s="22"/>
      <c r="E333" s="22"/>
      <c r="F333" s="22"/>
      <c r="G333" s="22"/>
      <c r="H333" s="22">
        <v>6</v>
      </c>
      <c r="I333" s="22"/>
      <c r="J333" s="22">
        <v>103.7000007629395</v>
      </c>
      <c r="K333" s="22">
        <v>192.80000066757208</v>
      </c>
      <c r="L333" s="22"/>
      <c r="M333" s="22"/>
      <c r="N333" s="22"/>
      <c r="O333" s="22"/>
      <c r="P333" s="22">
        <v>302.50000143051159</v>
      </c>
    </row>
    <row r="334" spans="1:16" x14ac:dyDescent="0.25">
      <c r="A334" s="6" t="s">
        <v>194</v>
      </c>
      <c r="B334" s="22"/>
      <c r="C334" s="22"/>
      <c r="D334" s="22"/>
      <c r="E334" s="22"/>
      <c r="F334" s="22"/>
      <c r="G334" s="22"/>
      <c r="H334" s="22"/>
      <c r="I334" s="22"/>
      <c r="J334" s="22">
        <v>19.100000381469702</v>
      </c>
      <c r="K334" s="22">
        <v>147</v>
      </c>
      <c r="L334" s="22"/>
      <c r="M334" s="22"/>
      <c r="N334" s="22"/>
      <c r="O334" s="22"/>
      <c r="P334" s="22">
        <v>166.69999885559068</v>
      </c>
    </row>
    <row r="335" spans="1:16" x14ac:dyDescent="0.25">
      <c r="A335" s="6" t="s">
        <v>195</v>
      </c>
      <c r="B335" s="22"/>
      <c r="C335" s="22"/>
      <c r="D335" s="22"/>
      <c r="E335" s="22"/>
      <c r="F335" s="22"/>
      <c r="G335" s="22"/>
      <c r="H335" s="22"/>
      <c r="I335" s="22"/>
      <c r="J335" s="22">
        <v>84.300000190734906</v>
      </c>
      <c r="K335" s="22">
        <v>591.20000123977673</v>
      </c>
      <c r="L335" s="22"/>
      <c r="M335" s="22"/>
      <c r="N335" s="22"/>
      <c r="O335" s="22"/>
      <c r="P335" s="22">
        <v>675.50000143051159</v>
      </c>
    </row>
    <row r="336" spans="1:16" ht="13" x14ac:dyDescent="0.3">
      <c r="A336" s="14" t="s">
        <v>406</v>
      </c>
      <c r="B336" s="23"/>
      <c r="C336" s="23"/>
      <c r="D336" s="23"/>
      <c r="E336" s="23"/>
      <c r="F336" s="23"/>
      <c r="G336" s="23"/>
      <c r="H336" s="23">
        <v>47.5</v>
      </c>
      <c r="I336" s="23"/>
      <c r="J336" s="23">
        <v>325.70000171661377</v>
      </c>
      <c r="K336" s="23">
        <v>1763</v>
      </c>
      <c r="L336" s="23"/>
      <c r="M336" s="23"/>
      <c r="N336" s="23">
        <v>3</v>
      </c>
      <c r="O336" s="23"/>
      <c r="P336" s="23">
        <v>2140</v>
      </c>
    </row>
    <row r="337" spans="1:16" ht="14" x14ac:dyDescent="0.3">
      <c r="A337" s="18" t="s">
        <v>196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x14ac:dyDescent="0.25">
      <c r="A338" s="6" t="s">
        <v>197</v>
      </c>
      <c r="B338" s="22"/>
      <c r="C338" s="22"/>
      <c r="D338" s="22"/>
      <c r="E338" s="22"/>
      <c r="F338" s="22"/>
      <c r="G338" s="22"/>
      <c r="H338" s="22">
        <v>10</v>
      </c>
      <c r="I338" s="22"/>
      <c r="J338" s="22">
        <v>179.99999999999989</v>
      </c>
      <c r="K338" s="22">
        <v>84.600000381469698</v>
      </c>
      <c r="L338" s="22"/>
      <c r="M338" s="22"/>
      <c r="N338" s="22"/>
      <c r="O338" s="22"/>
      <c r="P338" s="22">
        <v>274.60000038146961</v>
      </c>
    </row>
    <row r="339" spans="1:16" x14ac:dyDescent="0.25">
      <c r="A339" s="6" t="s">
        <v>198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>
        <v>16.5</v>
      </c>
      <c r="O339" s="22"/>
      <c r="P339" s="22">
        <v>16.5</v>
      </c>
    </row>
    <row r="340" spans="1:16" x14ac:dyDescent="0.25">
      <c r="A340" s="6" t="s">
        <v>199</v>
      </c>
      <c r="B340" s="22"/>
      <c r="C340" s="22"/>
      <c r="D340" s="22"/>
      <c r="E340" s="22"/>
      <c r="F340" s="22"/>
      <c r="G340" s="22"/>
      <c r="H340" s="22"/>
      <c r="I340" s="22"/>
      <c r="J340" s="22">
        <v>4.6999998092651403</v>
      </c>
      <c r="K340" s="22"/>
      <c r="L340" s="22"/>
      <c r="M340" s="22"/>
      <c r="N340" s="22"/>
      <c r="O340" s="22"/>
      <c r="P340" s="22">
        <v>4.6999998092651403</v>
      </c>
    </row>
    <row r="341" spans="1:16" x14ac:dyDescent="0.25">
      <c r="A341" s="6" t="s">
        <v>200</v>
      </c>
      <c r="B341" s="22"/>
      <c r="C341" s="22"/>
      <c r="D341" s="22"/>
      <c r="E341" s="22"/>
      <c r="F341" s="22"/>
      <c r="G341" s="22"/>
      <c r="H341" s="22">
        <v>22</v>
      </c>
      <c r="I341" s="22"/>
      <c r="J341" s="22">
        <v>46.5</v>
      </c>
      <c r="K341" s="22">
        <v>368.49999904632534</v>
      </c>
      <c r="L341" s="22"/>
      <c r="M341" s="22"/>
      <c r="N341" s="22"/>
      <c r="O341" s="22"/>
      <c r="P341" s="22">
        <v>436.99999904632534</v>
      </c>
    </row>
    <row r="342" spans="1:16" x14ac:dyDescent="0.25">
      <c r="A342" s="6" t="s">
        <v>201</v>
      </c>
      <c r="B342" s="22"/>
      <c r="C342" s="22"/>
      <c r="D342" s="22"/>
      <c r="E342" s="22"/>
      <c r="F342" s="22"/>
      <c r="G342" s="22"/>
      <c r="H342" s="22"/>
      <c r="I342" s="22"/>
      <c r="J342" s="22">
        <v>3.5</v>
      </c>
      <c r="K342" s="22">
        <v>57.899999618530302</v>
      </c>
      <c r="L342" s="22"/>
      <c r="M342" s="22"/>
      <c r="N342" s="22"/>
      <c r="O342" s="22"/>
      <c r="P342" s="22">
        <v>61.399999618530302</v>
      </c>
    </row>
    <row r="343" spans="1:16" x14ac:dyDescent="0.25">
      <c r="A343" s="6" t="s">
        <v>202</v>
      </c>
      <c r="B343" s="22">
        <v>9.8000001907348597</v>
      </c>
      <c r="C343" s="22"/>
      <c r="D343" s="22"/>
      <c r="E343" s="22"/>
      <c r="F343" s="22"/>
      <c r="G343" s="22"/>
      <c r="H343" s="22"/>
      <c r="I343" s="22"/>
      <c r="J343" s="22">
        <v>313.00000000000006</v>
      </c>
      <c r="K343" s="22">
        <v>1563</v>
      </c>
      <c r="L343" s="22"/>
      <c r="M343" s="22"/>
      <c r="N343" s="22">
        <v>75.600000381469698</v>
      </c>
      <c r="O343" s="22"/>
      <c r="P343" s="22">
        <v>1962</v>
      </c>
    </row>
    <row r="344" spans="1:16" x14ac:dyDescent="0.25">
      <c r="A344" s="6" t="s">
        <v>203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>
        <v>20</v>
      </c>
      <c r="L344" s="22"/>
      <c r="M344" s="22"/>
      <c r="N344" s="22"/>
      <c r="O344" s="22"/>
      <c r="P344" s="22">
        <v>20</v>
      </c>
    </row>
    <row r="345" spans="1:16" x14ac:dyDescent="0.25">
      <c r="A345" s="6" t="s">
        <v>204</v>
      </c>
      <c r="B345" s="22"/>
      <c r="C345" s="22"/>
      <c r="D345" s="22"/>
      <c r="E345" s="22"/>
      <c r="F345" s="22"/>
      <c r="G345" s="22"/>
      <c r="H345" s="22"/>
      <c r="I345" s="22"/>
      <c r="J345" s="22">
        <v>5</v>
      </c>
      <c r="K345" s="22"/>
      <c r="L345" s="22"/>
      <c r="M345" s="22"/>
      <c r="N345" s="22"/>
      <c r="O345" s="22"/>
      <c r="P345" s="22">
        <v>5</v>
      </c>
    </row>
    <row r="346" spans="1:16" x14ac:dyDescent="0.25">
      <c r="A346" s="6" t="s">
        <v>205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>
        <v>3</v>
      </c>
      <c r="O346" s="22"/>
      <c r="P346" s="22">
        <v>3</v>
      </c>
    </row>
    <row r="347" spans="1:16" x14ac:dyDescent="0.25">
      <c r="A347" s="6" t="s">
        <v>206</v>
      </c>
      <c r="B347" s="22"/>
      <c r="C347" s="22"/>
      <c r="D347" s="22"/>
      <c r="E347" s="22"/>
      <c r="F347" s="22"/>
      <c r="G347" s="22"/>
      <c r="H347" s="22"/>
      <c r="I347" s="22"/>
      <c r="J347" s="22">
        <v>26</v>
      </c>
      <c r="K347" s="22">
        <v>211</v>
      </c>
      <c r="L347" s="22"/>
      <c r="M347" s="22"/>
      <c r="N347" s="22">
        <v>15</v>
      </c>
      <c r="O347" s="22"/>
      <c r="P347" s="22">
        <v>252.19999933242804</v>
      </c>
    </row>
    <row r="348" spans="1:16" s="10" customFormat="1" ht="13" x14ac:dyDescent="0.3">
      <c r="A348" s="14" t="s">
        <v>406</v>
      </c>
      <c r="B348" s="23">
        <v>9.8000001907348597</v>
      </c>
      <c r="C348" s="23"/>
      <c r="D348" s="23"/>
      <c r="E348" s="23"/>
      <c r="F348" s="23"/>
      <c r="G348" s="23"/>
      <c r="H348" s="23">
        <v>32</v>
      </c>
      <c r="I348" s="23"/>
      <c r="J348" s="23">
        <v>579</v>
      </c>
      <c r="K348" s="23">
        <v>2305</v>
      </c>
      <c r="L348" s="23"/>
      <c r="M348" s="23"/>
      <c r="N348" s="23">
        <v>110.1000003814697</v>
      </c>
      <c r="O348" s="23"/>
      <c r="P348" s="23">
        <v>3036</v>
      </c>
    </row>
    <row r="349" spans="1:16" s="10" customFormat="1" ht="13" x14ac:dyDescent="0.3">
      <c r="A349" s="14" t="s">
        <v>408</v>
      </c>
      <c r="B349" s="23">
        <v>9.8000001907348597</v>
      </c>
      <c r="C349" s="23"/>
      <c r="D349" s="23"/>
      <c r="E349" s="23"/>
      <c r="F349" s="23"/>
      <c r="G349" s="23"/>
      <c r="H349" s="23">
        <v>79.5</v>
      </c>
      <c r="I349" s="23"/>
      <c r="J349" s="23">
        <f>J348+J336</f>
        <v>904.70000171661377</v>
      </c>
      <c r="K349" s="23">
        <f>K348+K336+K325</f>
        <v>4074.5</v>
      </c>
      <c r="L349" s="23"/>
      <c r="M349" s="23"/>
      <c r="N349" s="23">
        <v>113.1000003814697</v>
      </c>
      <c r="O349" s="23"/>
      <c r="P349" s="23">
        <f>P348+P336+P325</f>
        <v>5182.5</v>
      </c>
    </row>
    <row r="350" spans="1:16" ht="16.5" x14ac:dyDescent="0.35">
      <c r="A350" s="17" t="s">
        <v>18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1:16" ht="14" x14ac:dyDescent="0.3">
      <c r="A351" s="18" t="s">
        <v>207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1:16" x14ac:dyDescent="0.25">
      <c r="A352" s="6" t="s">
        <v>208</v>
      </c>
      <c r="B352" s="22"/>
      <c r="C352" s="22"/>
      <c r="D352" s="22"/>
      <c r="E352" s="22">
        <v>18.900000095367432</v>
      </c>
      <c r="F352" s="22"/>
      <c r="G352" s="22">
        <v>82.500000953674288</v>
      </c>
      <c r="H352" s="22"/>
      <c r="I352" s="22">
        <v>50.49999952316287</v>
      </c>
      <c r="J352" s="22"/>
      <c r="K352" s="22"/>
      <c r="L352" s="22"/>
      <c r="M352" s="22"/>
      <c r="N352" s="22"/>
      <c r="O352" s="22"/>
      <c r="P352" s="22">
        <v>151.90000057220459</v>
      </c>
    </row>
    <row r="353" spans="1:16" ht="13" x14ac:dyDescent="0.3">
      <c r="A353" s="14" t="s">
        <v>406</v>
      </c>
      <c r="B353" s="23"/>
      <c r="C353" s="23"/>
      <c r="D353" s="23"/>
      <c r="E353" s="23">
        <v>18.900000095367432</v>
      </c>
      <c r="F353" s="23"/>
      <c r="G353" s="23">
        <v>82.500000953674288</v>
      </c>
      <c r="H353" s="23"/>
      <c r="I353" s="23">
        <v>50.49999952316287</v>
      </c>
      <c r="J353" s="23"/>
      <c r="K353" s="23"/>
      <c r="L353" s="23"/>
      <c r="M353" s="23"/>
      <c r="N353" s="23"/>
      <c r="O353" s="23"/>
      <c r="P353" s="23">
        <v>151.90000057220459</v>
      </c>
    </row>
    <row r="354" spans="1:16" ht="14" x14ac:dyDescent="0.3">
      <c r="A354" s="18" t="s">
        <v>209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1:16" x14ac:dyDescent="0.25">
      <c r="A355" s="6" t="s">
        <v>210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>
        <v>0</v>
      </c>
    </row>
    <row r="356" spans="1:16" x14ac:dyDescent="0.25">
      <c r="A356" s="6" t="s">
        <v>211</v>
      </c>
      <c r="B356" s="22"/>
      <c r="C356" s="22"/>
      <c r="D356" s="22"/>
      <c r="E356" s="22"/>
      <c r="F356" s="22"/>
      <c r="G356" s="22"/>
      <c r="H356" s="22"/>
      <c r="I356" s="22"/>
      <c r="J356" s="22">
        <v>33</v>
      </c>
      <c r="K356" s="22"/>
      <c r="L356" s="22"/>
      <c r="M356" s="22"/>
      <c r="N356" s="22"/>
      <c r="O356" s="22"/>
      <c r="P356" s="22">
        <v>33</v>
      </c>
    </row>
    <row r="357" spans="1:16" ht="13" x14ac:dyDescent="0.3">
      <c r="A357" s="14" t="s">
        <v>406</v>
      </c>
      <c r="B357" s="23"/>
      <c r="C357" s="23"/>
      <c r="D357" s="23"/>
      <c r="E357" s="23"/>
      <c r="F357" s="23"/>
      <c r="G357" s="23"/>
      <c r="H357" s="23"/>
      <c r="I357" s="23"/>
      <c r="J357" s="23">
        <v>33</v>
      </c>
      <c r="K357" s="23"/>
      <c r="L357" s="23"/>
      <c r="M357" s="23"/>
      <c r="N357" s="23"/>
      <c r="O357" s="23"/>
      <c r="P357" s="23">
        <v>33</v>
      </c>
    </row>
    <row r="358" spans="1:16" ht="14" x14ac:dyDescent="0.3">
      <c r="A358" s="18" t="s">
        <v>212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1:16" x14ac:dyDescent="0.25">
      <c r="A359" s="6" t="s">
        <v>213</v>
      </c>
      <c r="B359" s="22"/>
      <c r="C359" s="22"/>
      <c r="D359" s="22"/>
      <c r="E359" s="22"/>
      <c r="F359" s="22"/>
      <c r="G359" s="22">
        <v>22.799999237060501</v>
      </c>
      <c r="H359" s="22"/>
      <c r="I359" s="22"/>
      <c r="J359" s="22"/>
      <c r="K359" s="22"/>
      <c r="L359" s="22"/>
      <c r="M359" s="22"/>
      <c r="N359" s="22"/>
      <c r="O359" s="22"/>
      <c r="P359" s="22">
        <v>22.799999237060501</v>
      </c>
    </row>
    <row r="360" spans="1:16" x14ac:dyDescent="0.25">
      <c r="A360" s="6" t="s">
        <v>214</v>
      </c>
      <c r="B360" s="22"/>
      <c r="C360" s="22"/>
      <c r="D360" s="22"/>
      <c r="E360" s="22"/>
      <c r="F360" s="22"/>
      <c r="G360" s="22"/>
      <c r="H360" s="22"/>
      <c r="I360" s="22">
        <v>30</v>
      </c>
      <c r="J360" s="22"/>
      <c r="K360" s="22"/>
      <c r="L360" s="22"/>
      <c r="M360" s="22"/>
      <c r="N360" s="22"/>
      <c r="O360" s="22"/>
      <c r="P360" s="22">
        <v>30</v>
      </c>
    </row>
    <row r="361" spans="1:16" x14ac:dyDescent="0.25">
      <c r="A361" s="6" t="s">
        <v>215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>
        <v>1</v>
      </c>
      <c r="O361" s="22"/>
      <c r="P361" s="22">
        <v>1</v>
      </c>
    </row>
    <row r="362" spans="1:16" x14ac:dyDescent="0.25">
      <c r="A362" s="6" t="s">
        <v>216</v>
      </c>
      <c r="B362" s="22"/>
      <c r="C362" s="22"/>
      <c r="D362" s="22"/>
      <c r="E362" s="22"/>
      <c r="F362" s="22"/>
      <c r="G362" s="22"/>
      <c r="H362" s="22"/>
      <c r="I362" s="22">
        <v>47.5</v>
      </c>
      <c r="J362" s="22"/>
      <c r="K362" s="22"/>
      <c r="L362" s="22"/>
      <c r="M362" s="22"/>
      <c r="N362" s="22"/>
      <c r="O362" s="22"/>
      <c r="P362" s="22">
        <v>47.5</v>
      </c>
    </row>
    <row r="363" spans="1:16" x14ac:dyDescent="0.25">
      <c r="A363" s="6" t="s">
        <v>217</v>
      </c>
      <c r="B363" s="22"/>
      <c r="C363" s="22"/>
      <c r="D363" s="22"/>
      <c r="E363" s="22"/>
      <c r="F363" s="22"/>
      <c r="G363" s="22">
        <v>41.5</v>
      </c>
      <c r="H363" s="22"/>
      <c r="I363" s="22"/>
      <c r="J363" s="22"/>
      <c r="K363" s="22"/>
      <c r="L363" s="22"/>
      <c r="M363" s="22"/>
      <c r="N363" s="22">
        <v>90.6000013351441</v>
      </c>
      <c r="O363" s="22"/>
      <c r="P363" s="22">
        <v>132.1000013351441</v>
      </c>
    </row>
    <row r="364" spans="1:16" x14ac:dyDescent="0.25">
      <c r="A364" s="6" t="s">
        <v>218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>
        <v>46.299999237060504</v>
      </c>
      <c r="N364" s="22"/>
      <c r="O364" s="22"/>
      <c r="P364" s="22">
        <v>46.299999237060504</v>
      </c>
    </row>
    <row r="365" spans="1:16" x14ac:dyDescent="0.25">
      <c r="A365" s="6" t="s">
        <v>219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>
        <v>12</v>
      </c>
      <c r="P365" s="22">
        <v>12</v>
      </c>
    </row>
    <row r="366" spans="1:16" x14ac:dyDescent="0.25">
      <c r="A366" s="6" t="s">
        <v>220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>
        <v>1</v>
      </c>
      <c r="O366" s="22"/>
      <c r="P366" s="22">
        <v>1</v>
      </c>
    </row>
    <row r="367" spans="1:16" x14ac:dyDescent="0.25">
      <c r="A367" s="6" t="s">
        <v>221</v>
      </c>
      <c r="B367" s="22"/>
      <c r="C367" s="22"/>
      <c r="D367" s="22"/>
      <c r="E367" s="22"/>
      <c r="F367" s="22"/>
      <c r="G367" s="22"/>
      <c r="H367" s="22"/>
      <c r="I367" s="22">
        <v>99</v>
      </c>
      <c r="J367" s="22"/>
      <c r="K367" s="22"/>
      <c r="L367" s="22"/>
      <c r="M367" s="22">
        <v>1</v>
      </c>
      <c r="N367" s="22">
        <v>20.5</v>
      </c>
      <c r="O367" s="22"/>
      <c r="P367" s="22">
        <v>120.8999996185303</v>
      </c>
    </row>
    <row r="368" spans="1:16" x14ac:dyDescent="0.25">
      <c r="A368" s="6" t="s">
        <v>222</v>
      </c>
      <c r="B368" s="22"/>
      <c r="C368" s="22"/>
      <c r="D368" s="22"/>
      <c r="E368" s="22"/>
      <c r="F368" s="22"/>
      <c r="G368" s="22"/>
      <c r="H368" s="22"/>
      <c r="I368" s="22">
        <v>367.4999990463258</v>
      </c>
      <c r="J368" s="22"/>
      <c r="K368" s="22"/>
      <c r="L368" s="22"/>
      <c r="M368" s="22"/>
      <c r="N368" s="22"/>
      <c r="O368" s="22"/>
      <c r="P368" s="22">
        <v>367.4999990463258</v>
      </c>
    </row>
    <row r="369" spans="1:16" x14ac:dyDescent="0.25">
      <c r="A369" s="6" t="s">
        <v>223</v>
      </c>
      <c r="B369" s="22"/>
      <c r="C369" s="22"/>
      <c r="D369" s="22"/>
      <c r="E369" s="22"/>
      <c r="F369" s="22"/>
      <c r="G369" s="22"/>
      <c r="H369" s="22"/>
      <c r="I369" s="22">
        <v>95.799999237060504</v>
      </c>
      <c r="J369" s="22"/>
      <c r="K369" s="22"/>
      <c r="L369" s="22"/>
      <c r="M369" s="22"/>
      <c r="N369" s="22"/>
      <c r="O369" s="22"/>
      <c r="P369" s="22">
        <v>95.799999237060504</v>
      </c>
    </row>
    <row r="370" spans="1:16" x14ac:dyDescent="0.25">
      <c r="A370" s="6" t="s">
        <v>224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>
        <v>15</v>
      </c>
      <c r="P370" s="22">
        <v>15</v>
      </c>
    </row>
    <row r="371" spans="1:16" x14ac:dyDescent="0.25">
      <c r="A371" s="6" t="s">
        <v>225</v>
      </c>
      <c r="B371" s="22"/>
      <c r="C371" s="22">
        <v>25</v>
      </c>
      <c r="D371" s="22"/>
      <c r="E371" s="22"/>
      <c r="F371" s="22"/>
      <c r="G371" s="22"/>
      <c r="H371" s="22"/>
      <c r="I371" s="22">
        <v>88.799999713897733</v>
      </c>
      <c r="J371" s="22"/>
      <c r="K371" s="22"/>
      <c r="L371" s="22"/>
      <c r="M371" s="22"/>
      <c r="N371" s="22"/>
      <c r="O371" s="22"/>
      <c r="P371" s="22">
        <v>113.79999971389773</v>
      </c>
    </row>
    <row r="372" spans="1:16" x14ac:dyDescent="0.25">
      <c r="A372" s="6" t="s">
        <v>226</v>
      </c>
      <c r="B372" s="22"/>
      <c r="C372" s="22"/>
      <c r="D372" s="22"/>
      <c r="E372" s="22">
        <v>175.90000057220456</v>
      </c>
      <c r="F372" s="22"/>
      <c r="G372" s="22">
        <v>9.3000001907348597</v>
      </c>
      <c r="H372" s="22"/>
      <c r="I372" s="22">
        <v>714</v>
      </c>
      <c r="J372" s="22"/>
      <c r="K372" s="22"/>
      <c r="L372" s="22"/>
      <c r="M372" s="22"/>
      <c r="N372" s="22"/>
      <c r="O372" s="22"/>
      <c r="P372" s="22">
        <v>899</v>
      </c>
    </row>
    <row r="373" spans="1:16" x14ac:dyDescent="0.25">
      <c r="A373" s="6" t="s">
        <v>194</v>
      </c>
      <c r="B373" s="22"/>
      <c r="C373" s="22"/>
      <c r="D373" s="22"/>
      <c r="E373" s="22"/>
      <c r="F373" s="22"/>
      <c r="G373" s="22"/>
      <c r="H373" s="22"/>
      <c r="I373" s="22">
        <v>103.7000007629395</v>
      </c>
      <c r="J373" s="22"/>
      <c r="K373" s="22"/>
      <c r="L373" s="22"/>
      <c r="M373" s="22"/>
      <c r="N373" s="22"/>
      <c r="O373" s="22"/>
      <c r="P373" s="22">
        <v>103.7000007629395</v>
      </c>
    </row>
    <row r="374" spans="1:16" x14ac:dyDescent="0.25">
      <c r="A374" s="6" t="s">
        <v>227</v>
      </c>
      <c r="B374" s="22"/>
      <c r="C374" s="22"/>
      <c r="D374" s="22"/>
      <c r="E374" s="22"/>
      <c r="F374" s="22">
        <v>82.100000381469769</v>
      </c>
      <c r="G374" s="22"/>
      <c r="H374" s="22"/>
      <c r="I374" s="22">
        <v>128</v>
      </c>
      <c r="J374" s="22"/>
      <c r="K374" s="22"/>
      <c r="L374" s="22"/>
      <c r="M374" s="22"/>
      <c r="N374" s="22"/>
      <c r="O374" s="22"/>
      <c r="P374" s="22">
        <v>209.80000019073492</v>
      </c>
    </row>
    <row r="375" spans="1:16" ht="13" x14ac:dyDescent="0.3">
      <c r="A375" s="14" t="s">
        <v>406</v>
      </c>
      <c r="B375" s="23"/>
      <c r="C375" s="23">
        <v>25</v>
      </c>
      <c r="D375" s="23"/>
      <c r="E375" s="23">
        <v>175.90000057220456</v>
      </c>
      <c r="F375" s="23">
        <v>82.100000381469769</v>
      </c>
      <c r="G375" s="23">
        <v>73.599999427795368</v>
      </c>
      <c r="H375" s="23"/>
      <c r="I375" s="23">
        <v>1674</v>
      </c>
      <c r="J375" s="23"/>
      <c r="K375" s="23"/>
      <c r="L375" s="23"/>
      <c r="M375" s="23">
        <v>47.299999237060504</v>
      </c>
      <c r="N375" s="23">
        <v>113.1000013351441</v>
      </c>
      <c r="O375" s="23">
        <v>27</v>
      </c>
      <c r="P375" s="23">
        <v>2218</v>
      </c>
    </row>
    <row r="376" spans="1:16" ht="14" x14ac:dyDescent="0.3">
      <c r="A376" s="18" t="s">
        <v>228</v>
      </c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x14ac:dyDescent="0.25">
      <c r="A377" s="6" t="s">
        <v>229</v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>
        <v>33</v>
      </c>
      <c r="P377" s="22">
        <v>33</v>
      </c>
    </row>
    <row r="378" spans="1:16" x14ac:dyDescent="0.25">
      <c r="A378" s="6" t="s">
        <v>230</v>
      </c>
      <c r="B378" s="22"/>
      <c r="C378" s="22"/>
      <c r="D378" s="22"/>
      <c r="E378" s="22"/>
      <c r="F378" s="22"/>
      <c r="G378" s="22"/>
      <c r="H378" s="22"/>
      <c r="I378" s="22">
        <v>184.40000152587888</v>
      </c>
      <c r="J378" s="22"/>
      <c r="K378" s="22"/>
      <c r="L378" s="22"/>
      <c r="M378" s="22"/>
      <c r="N378" s="22"/>
      <c r="O378" s="22"/>
      <c r="P378" s="22">
        <v>184.40000152587888</v>
      </c>
    </row>
    <row r="379" spans="1:16" x14ac:dyDescent="0.25">
      <c r="A379" s="6" t="s">
        <v>231</v>
      </c>
      <c r="B379" s="22"/>
      <c r="C379" s="22"/>
      <c r="D379" s="22"/>
      <c r="E379" s="22"/>
      <c r="F379" s="22">
        <v>141.2999992370606</v>
      </c>
      <c r="G379" s="22"/>
      <c r="H379" s="22"/>
      <c r="I379" s="22">
        <v>185.65000009536743</v>
      </c>
      <c r="J379" s="22"/>
      <c r="K379" s="22"/>
      <c r="L379" s="22"/>
      <c r="M379" s="22"/>
      <c r="N379" s="22"/>
      <c r="O379" s="22"/>
      <c r="P379" s="22">
        <v>326.94999933242804</v>
      </c>
    </row>
    <row r="380" spans="1:16" x14ac:dyDescent="0.25">
      <c r="A380" s="6" t="s">
        <v>232</v>
      </c>
      <c r="B380" s="22"/>
      <c r="C380" s="22"/>
      <c r="D380" s="22"/>
      <c r="E380" s="22"/>
      <c r="F380" s="22"/>
      <c r="G380" s="22"/>
      <c r="H380" s="22"/>
      <c r="I380" s="22">
        <v>10</v>
      </c>
      <c r="J380" s="22"/>
      <c r="K380" s="22"/>
      <c r="L380" s="22"/>
      <c r="M380" s="22"/>
      <c r="N380" s="22"/>
      <c r="O380" s="22"/>
      <c r="P380" s="22">
        <v>10</v>
      </c>
    </row>
    <row r="381" spans="1:16" x14ac:dyDescent="0.25">
      <c r="A381" s="6" t="s">
        <v>233</v>
      </c>
      <c r="B381" s="22"/>
      <c r="C381" s="22"/>
      <c r="D381" s="22"/>
      <c r="E381" s="22"/>
      <c r="F381" s="22"/>
      <c r="G381" s="22"/>
      <c r="H381" s="22"/>
      <c r="I381" s="22">
        <v>341.69999885559065</v>
      </c>
      <c r="J381" s="22"/>
      <c r="K381" s="22"/>
      <c r="L381" s="22"/>
      <c r="M381" s="22"/>
      <c r="N381" s="22"/>
      <c r="O381" s="22"/>
      <c r="P381" s="22">
        <v>341.69999885559065</v>
      </c>
    </row>
    <row r="382" spans="1:16" x14ac:dyDescent="0.25">
      <c r="A382" s="6" t="s">
        <v>234</v>
      </c>
      <c r="B382" s="22"/>
      <c r="C382" s="22"/>
      <c r="D382" s="22"/>
      <c r="E382" s="22"/>
      <c r="F382" s="22"/>
      <c r="G382" s="22"/>
      <c r="H382" s="22"/>
      <c r="I382" s="22">
        <v>75.700000762939496</v>
      </c>
      <c r="J382" s="22"/>
      <c r="K382" s="22"/>
      <c r="L382" s="22"/>
      <c r="M382" s="22"/>
      <c r="N382" s="22"/>
      <c r="O382" s="22"/>
      <c r="P382" s="22">
        <v>75.700000762939496</v>
      </c>
    </row>
    <row r="383" spans="1:16" x14ac:dyDescent="0.25">
      <c r="A383" s="6" t="s">
        <v>235</v>
      </c>
      <c r="B383" s="22"/>
      <c r="C383" s="22"/>
      <c r="D383" s="22">
        <v>62.500000953674402</v>
      </c>
      <c r="E383" s="22"/>
      <c r="F383" s="22"/>
      <c r="G383" s="22"/>
      <c r="H383" s="22"/>
      <c r="I383" s="22">
        <v>138.09999942779541</v>
      </c>
      <c r="J383" s="22"/>
      <c r="K383" s="22"/>
      <c r="L383" s="22"/>
      <c r="M383" s="22"/>
      <c r="N383" s="22"/>
      <c r="O383" s="22"/>
      <c r="P383" s="22">
        <v>200.60000038146981</v>
      </c>
    </row>
    <row r="384" spans="1:16" x14ac:dyDescent="0.25">
      <c r="A384" s="6" t="s">
        <v>236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>
        <v>0.20000000298023199</v>
      </c>
      <c r="N384" s="22"/>
      <c r="O384" s="22"/>
      <c r="P384" s="22">
        <v>0.20000000298023199</v>
      </c>
    </row>
    <row r="385" spans="1:16" x14ac:dyDescent="0.25">
      <c r="A385" s="6" t="s">
        <v>237</v>
      </c>
      <c r="B385" s="22"/>
      <c r="C385" s="22"/>
      <c r="D385" s="22"/>
      <c r="E385" s="22"/>
      <c r="F385" s="22"/>
      <c r="G385" s="22"/>
      <c r="H385" s="22"/>
      <c r="I385" s="22">
        <v>29.200000762939499</v>
      </c>
      <c r="J385" s="22"/>
      <c r="K385" s="22"/>
      <c r="L385" s="22"/>
      <c r="M385" s="22"/>
      <c r="N385" s="22"/>
      <c r="O385" s="22"/>
      <c r="P385" s="22">
        <v>29.200000762939499</v>
      </c>
    </row>
    <row r="386" spans="1:16" x14ac:dyDescent="0.25">
      <c r="A386" s="6" t="s">
        <v>238</v>
      </c>
      <c r="B386" s="22"/>
      <c r="C386" s="22"/>
      <c r="D386" s="22"/>
      <c r="E386" s="22"/>
      <c r="F386" s="22"/>
      <c r="G386" s="22"/>
      <c r="H386" s="22"/>
      <c r="I386" s="22">
        <v>29.300000190734899</v>
      </c>
      <c r="J386" s="22"/>
      <c r="K386" s="22"/>
      <c r="L386" s="22"/>
      <c r="M386" s="22"/>
      <c r="N386" s="22"/>
      <c r="O386" s="22"/>
      <c r="P386" s="22">
        <v>29.300000190734899</v>
      </c>
    </row>
    <row r="387" spans="1:16" x14ac:dyDescent="0.25">
      <c r="A387" s="6" t="s">
        <v>239</v>
      </c>
      <c r="B387" s="22"/>
      <c r="C387" s="22"/>
      <c r="D387" s="22"/>
      <c r="E387" s="22"/>
      <c r="F387" s="22"/>
      <c r="G387" s="22"/>
      <c r="H387" s="22"/>
      <c r="I387" s="22">
        <v>66.099998474121008</v>
      </c>
      <c r="J387" s="22"/>
      <c r="K387" s="22"/>
      <c r="L387" s="22"/>
      <c r="M387" s="22"/>
      <c r="N387" s="22"/>
      <c r="O387" s="22"/>
      <c r="P387" s="22">
        <v>66.099998474121008</v>
      </c>
    </row>
    <row r="388" spans="1:16" x14ac:dyDescent="0.25">
      <c r="A388" s="6" t="s">
        <v>240</v>
      </c>
      <c r="B388" s="22"/>
      <c r="C388" s="22"/>
      <c r="D388" s="22"/>
      <c r="E388" s="22"/>
      <c r="F388" s="22"/>
      <c r="G388" s="22"/>
      <c r="H388" s="22"/>
      <c r="I388" s="22">
        <v>25.80000019073486</v>
      </c>
      <c r="J388" s="22"/>
      <c r="K388" s="22"/>
      <c r="L388" s="22"/>
      <c r="M388" s="22"/>
      <c r="N388" s="22"/>
      <c r="O388" s="22"/>
      <c r="P388" s="22">
        <v>25.80000019073486</v>
      </c>
    </row>
    <row r="389" spans="1:16" x14ac:dyDescent="0.25">
      <c r="A389" s="6" t="s">
        <v>241</v>
      </c>
      <c r="B389" s="22"/>
      <c r="C389" s="22"/>
      <c r="D389" s="22"/>
      <c r="E389" s="22">
        <v>58.100000381469798</v>
      </c>
      <c r="F389" s="22">
        <v>104.1000013351441</v>
      </c>
      <c r="G389" s="22"/>
      <c r="H389" s="22"/>
      <c r="I389" s="22">
        <v>758.70000171661377</v>
      </c>
      <c r="J389" s="22"/>
      <c r="K389" s="22"/>
      <c r="L389" s="22"/>
      <c r="M389" s="22"/>
      <c r="N389" s="22"/>
      <c r="O389" s="22"/>
      <c r="P389" s="22">
        <v>920.90000343322765</v>
      </c>
    </row>
    <row r="390" spans="1:16" s="10" customFormat="1" ht="13" x14ac:dyDescent="0.3">
      <c r="A390" s="14" t="s">
        <v>406</v>
      </c>
      <c r="B390" s="23"/>
      <c r="C390" s="23"/>
      <c r="D390" s="23">
        <v>62.500000953674402</v>
      </c>
      <c r="E390" s="23">
        <v>58.100000381469798</v>
      </c>
      <c r="F390" s="23">
        <v>245.4000005722047</v>
      </c>
      <c r="G390" s="23"/>
      <c r="H390" s="23"/>
      <c r="I390" s="23">
        <v>1844.6500020027158</v>
      </c>
      <c r="J390" s="23"/>
      <c r="K390" s="23"/>
      <c r="L390" s="23"/>
      <c r="M390" s="23">
        <v>0.20000000298023199</v>
      </c>
      <c r="N390" s="23"/>
      <c r="O390" s="23">
        <v>33</v>
      </c>
      <c r="P390" s="23">
        <v>2243.8500039130449</v>
      </c>
    </row>
    <row r="391" spans="1:16" s="10" customFormat="1" ht="13" x14ac:dyDescent="0.3">
      <c r="A391" s="14" t="s">
        <v>408</v>
      </c>
      <c r="B391" s="23"/>
      <c r="C391" s="23">
        <f>C390+C375+C357+C353</f>
        <v>25</v>
      </c>
      <c r="D391" s="23">
        <f t="shared" ref="D391:P391" si="2">D390+D375+D357+D353</f>
        <v>62.500000953674402</v>
      </c>
      <c r="E391" s="23">
        <f t="shared" si="2"/>
        <v>252.9000010490418</v>
      </c>
      <c r="F391" s="23">
        <f t="shared" si="2"/>
        <v>327.50000095367449</v>
      </c>
      <c r="G391" s="23">
        <f t="shared" si="2"/>
        <v>156.10000038146967</v>
      </c>
      <c r="H391" s="23">
        <f t="shared" si="2"/>
        <v>0</v>
      </c>
      <c r="I391" s="23">
        <f t="shared" si="2"/>
        <v>3569.1500015258789</v>
      </c>
      <c r="J391" s="23">
        <f t="shared" si="2"/>
        <v>33</v>
      </c>
      <c r="K391" s="23">
        <f t="shared" si="2"/>
        <v>0</v>
      </c>
      <c r="L391" s="23">
        <f t="shared" si="2"/>
        <v>0</v>
      </c>
      <c r="M391" s="23">
        <f t="shared" si="2"/>
        <v>47.499999240040736</v>
      </c>
      <c r="N391" s="23">
        <f t="shared" si="2"/>
        <v>113.1000013351441</v>
      </c>
      <c r="O391" s="23">
        <f t="shared" si="2"/>
        <v>60</v>
      </c>
      <c r="P391" s="23">
        <f t="shared" si="2"/>
        <v>4646.7500044852495</v>
      </c>
    </row>
    <row r="392" spans="1:16" ht="16.5" x14ac:dyDescent="0.35">
      <c r="A392" s="17" t="s">
        <v>20</v>
      </c>
      <c r="B392" s="25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1:16" ht="14" x14ac:dyDescent="0.3">
      <c r="A393" s="18" t="s">
        <v>242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1:16" x14ac:dyDescent="0.25">
      <c r="A394" s="6" t="s">
        <v>243</v>
      </c>
      <c r="B394" s="22"/>
      <c r="C394" s="22"/>
      <c r="D394" s="22"/>
      <c r="E394" s="22"/>
      <c r="F394" s="22"/>
      <c r="G394" s="22"/>
      <c r="H394" s="22">
        <v>5.5999999046325701</v>
      </c>
      <c r="I394" s="22"/>
      <c r="J394" s="22"/>
      <c r="K394" s="22"/>
      <c r="L394" s="22"/>
      <c r="M394" s="22"/>
      <c r="N394" s="22"/>
      <c r="O394" s="22"/>
      <c r="P394" s="22">
        <v>5.5999999046325701</v>
      </c>
    </row>
    <row r="395" spans="1:16" ht="13" x14ac:dyDescent="0.3">
      <c r="A395" s="14" t="s">
        <v>406</v>
      </c>
      <c r="B395" s="23"/>
      <c r="C395" s="23"/>
      <c r="D395" s="23"/>
      <c r="E395" s="23"/>
      <c r="F395" s="23"/>
      <c r="G395" s="23"/>
      <c r="H395" s="23">
        <v>5.5999999046325701</v>
      </c>
      <c r="I395" s="23"/>
      <c r="J395" s="23"/>
      <c r="K395" s="23"/>
      <c r="L395" s="23"/>
      <c r="M395" s="23"/>
      <c r="N395" s="23"/>
      <c r="O395" s="23"/>
      <c r="P395" s="23">
        <v>5.5999999046325701</v>
      </c>
    </row>
    <row r="396" spans="1:16" ht="14" x14ac:dyDescent="0.3">
      <c r="A396" s="18" t="s">
        <v>244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1:16" x14ac:dyDescent="0.25">
      <c r="A397" s="6" t="s">
        <v>245</v>
      </c>
      <c r="B397" s="22"/>
      <c r="C397" s="22"/>
      <c r="D397" s="22"/>
      <c r="E397" s="22"/>
      <c r="F397" s="22"/>
      <c r="G397" s="22"/>
      <c r="H397" s="22">
        <v>6.6999998092651403</v>
      </c>
      <c r="I397" s="22"/>
      <c r="J397" s="22"/>
      <c r="K397" s="22"/>
      <c r="L397" s="22"/>
      <c r="M397" s="22"/>
      <c r="N397" s="22"/>
      <c r="O397" s="22"/>
      <c r="P397" s="22">
        <v>6.6999998092651403</v>
      </c>
    </row>
    <row r="398" spans="1:16" x14ac:dyDescent="0.25">
      <c r="A398" s="6" t="s">
        <v>246</v>
      </c>
      <c r="B398" s="22"/>
      <c r="C398" s="22"/>
      <c r="D398" s="22"/>
      <c r="E398" s="22"/>
      <c r="F398" s="22"/>
      <c r="G398" s="22"/>
      <c r="H398" s="22"/>
      <c r="I398" s="22">
        <v>10</v>
      </c>
      <c r="J398" s="22"/>
      <c r="K398" s="22"/>
      <c r="L398" s="22"/>
      <c r="M398" s="22"/>
      <c r="N398" s="22"/>
      <c r="O398" s="22"/>
      <c r="P398" s="22">
        <v>10</v>
      </c>
    </row>
    <row r="399" spans="1:16" x14ac:dyDescent="0.25">
      <c r="A399" s="6" t="s">
        <v>247</v>
      </c>
      <c r="B399" s="22"/>
      <c r="C399" s="22"/>
      <c r="D399" s="22"/>
      <c r="E399" s="22"/>
      <c r="F399" s="22"/>
      <c r="G399" s="22"/>
      <c r="H399" s="22"/>
      <c r="I399" s="22">
        <v>29</v>
      </c>
      <c r="J399" s="22"/>
      <c r="K399" s="22"/>
      <c r="L399" s="22"/>
      <c r="M399" s="22"/>
      <c r="N399" s="22"/>
      <c r="O399" s="22"/>
      <c r="P399" s="22">
        <v>29</v>
      </c>
    </row>
    <row r="400" spans="1:16" s="10" customFormat="1" ht="13" x14ac:dyDescent="0.3">
      <c r="A400" s="14" t="s">
        <v>406</v>
      </c>
      <c r="B400" s="23"/>
      <c r="C400" s="23"/>
      <c r="D400" s="23"/>
      <c r="E400" s="23"/>
      <c r="F400" s="23"/>
      <c r="G400" s="23"/>
      <c r="H400" s="23">
        <v>6.6999998092651403</v>
      </c>
      <c r="I400" s="23">
        <v>39</v>
      </c>
      <c r="J400" s="23"/>
      <c r="K400" s="23"/>
      <c r="L400" s="23"/>
      <c r="M400" s="23"/>
      <c r="N400" s="23"/>
      <c r="O400" s="23"/>
      <c r="P400" s="23">
        <v>45.699999809265137</v>
      </c>
    </row>
    <row r="401" spans="1:17" s="10" customFormat="1" ht="13" x14ac:dyDescent="0.3">
      <c r="A401" s="14" t="s">
        <v>408</v>
      </c>
      <c r="B401" s="23"/>
      <c r="C401" s="23"/>
      <c r="D401" s="23"/>
      <c r="E401" s="23"/>
      <c r="F401" s="23"/>
      <c r="G401" s="23"/>
      <c r="H401" s="23">
        <v>12.29999971389771</v>
      </c>
      <c r="I401" s="23">
        <v>39</v>
      </c>
      <c r="J401" s="23"/>
      <c r="K401" s="23"/>
      <c r="L401" s="23"/>
      <c r="M401" s="23"/>
      <c r="N401" s="23"/>
      <c r="O401" s="23"/>
      <c r="P401" s="23">
        <v>51.299999713897712</v>
      </c>
    </row>
    <row r="402" spans="1:17" ht="13" x14ac:dyDescent="0.3">
      <c r="A402" s="14" t="s">
        <v>42</v>
      </c>
      <c r="B402" s="22">
        <f>B401+B391+B349+B321+B183+B161+B71</f>
        <v>41.400000572204561</v>
      </c>
      <c r="C402" s="22">
        <f t="shared" ref="C402:O402" si="3">C401+C391+C349+C321+C183+C161+C71</f>
        <v>1006.3999943733211</v>
      </c>
      <c r="D402" s="22">
        <f t="shared" si="3"/>
        <v>600.50000190734875</v>
      </c>
      <c r="E402" s="22">
        <f t="shared" si="3"/>
        <v>275.4000010490418</v>
      </c>
      <c r="F402" s="22">
        <f t="shared" si="3"/>
        <v>2083.4000034332275</v>
      </c>
      <c r="G402" s="22">
        <f t="shared" si="3"/>
        <v>706.30000686645531</v>
      </c>
      <c r="H402" s="22">
        <f t="shared" si="3"/>
        <v>588.49999773502327</v>
      </c>
      <c r="I402" s="22">
        <v>13553</v>
      </c>
      <c r="J402" s="22">
        <f>J401+J391+J349+J321+J183+J161+J71</f>
        <v>5992.3999996185303</v>
      </c>
      <c r="K402" s="22">
        <f>K401+K391+K349+K321+K183+K161+K71</f>
        <v>37529.999999046326</v>
      </c>
      <c r="L402" s="22">
        <f>L401+L391+L349+L321+L183+L161+L71</f>
        <v>274.10000038146978</v>
      </c>
      <c r="M402" s="22">
        <f>M401+M391+M349+M321+M183+M161+M71</f>
        <v>465.95999927073717</v>
      </c>
      <c r="N402" s="22">
        <f>N401+N391+N349+N321+N183+N161+N71</f>
        <v>1552.1214515119791</v>
      </c>
      <c r="O402" s="22">
        <f t="shared" si="3"/>
        <v>1142.900010108948</v>
      </c>
      <c r="P402" s="22">
        <v>65812</v>
      </c>
      <c r="Q402" s="7"/>
    </row>
    <row r="403" spans="1:17" ht="13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5" spans="1:17" ht="13" x14ac:dyDescent="0.3">
      <c r="O405" s="12"/>
    </row>
    <row r="420" ht="17.25" customHeight="1" x14ac:dyDescent="0.25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Normal="100" workbookViewId="0">
      <selection activeCell="C169" sqref="C169"/>
    </sheetView>
  </sheetViews>
  <sheetFormatPr defaultColWidth="8.58203125" defaultRowHeight="12.5" x14ac:dyDescent="0.25"/>
  <cols>
    <col min="1" max="1" width="17.25" style="1" customWidth="1"/>
    <col min="2" max="8" width="8.58203125" style="1"/>
    <col min="9" max="9" width="8.75" style="1" customWidth="1"/>
    <col min="10" max="10" width="12.5" style="1" customWidth="1"/>
    <col min="11" max="16384" width="8.58203125" style="1"/>
  </cols>
  <sheetData>
    <row r="1" spans="1:10" ht="18" x14ac:dyDescent="0.4">
      <c r="A1" s="19" t="s">
        <v>409</v>
      </c>
    </row>
    <row r="2" spans="1:10" ht="14" x14ac:dyDescent="0.3">
      <c r="A2" s="20"/>
    </row>
    <row r="3" spans="1:10" ht="14" x14ac:dyDescent="0.3">
      <c r="A3" s="21" t="s">
        <v>407</v>
      </c>
      <c r="B3" s="1" t="s">
        <v>47</v>
      </c>
      <c r="C3" s="1" t="s">
        <v>49</v>
      </c>
      <c r="D3" s="1" t="s">
        <v>50</v>
      </c>
      <c r="E3" s="1" t="s">
        <v>53</v>
      </c>
      <c r="F3" s="1" t="s">
        <v>54</v>
      </c>
      <c r="G3" s="1" t="s">
        <v>55</v>
      </c>
      <c r="H3" s="1" t="s">
        <v>57</v>
      </c>
      <c r="I3" s="1" t="s">
        <v>59</v>
      </c>
      <c r="J3" s="1" t="s">
        <v>42</v>
      </c>
    </row>
    <row r="4" spans="1:10" ht="16.5" x14ac:dyDescent="0.35">
      <c r="A4" s="17" t="s">
        <v>11</v>
      </c>
    </row>
    <row r="5" spans="1:10" ht="14" x14ac:dyDescent="0.3">
      <c r="A5" s="18" t="s">
        <v>248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6" t="s">
        <v>249</v>
      </c>
      <c r="B6" s="30"/>
      <c r="C6" s="30"/>
      <c r="D6" s="30"/>
      <c r="E6" s="30"/>
      <c r="F6" s="30"/>
      <c r="G6" s="30">
        <v>30</v>
      </c>
      <c r="H6" s="30"/>
      <c r="I6" s="30"/>
      <c r="J6" s="30">
        <v>30</v>
      </c>
    </row>
    <row r="7" spans="1:10" x14ac:dyDescent="0.25">
      <c r="A7" s="6" t="s">
        <v>250</v>
      </c>
      <c r="B7" s="30"/>
      <c r="C7" s="30"/>
      <c r="D7" s="30"/>
      <c r="E7" s="30"/>
      <c r="F7" s="30"/>
      <c r="G7" s="30">
        <v>67</v>
      </c>
      <c r="H7" s="30"/>
      <c r="I7" s="30"/>
      <c r="J7" s="30">
        <v>67</v>
      </c>
    </row>
    <row r="8" spans="1:10" ht="13" x14ac:dyDescent="0.3">
      <c r="A8" s="14" t="s">
        <v>406</v>
      </c>
      <c r="B8" s="31"/>
      <c r="C8" s="31"/>
      <c r="D8" s="31"/>
      <c r="E8" s="31"/>
      <c r="F8" s="31"/>
      <c r="G8" s="31">
        <v>97</v>
      </c>
      <c r="H8" s="31"/>
      <c r="I8" s="31"/>
      <c r="J8" s="31">
        <v>97</v>
      </c>
    </row>
    <row r="9" spans="1:10" ht="14" x14ac:dyDescent="0.3">
      <c r="A9" s="18" t="s">
        <v>260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6" t="s">
        <v>262</v>
      </c>
      <c r="B10" s="30"/>
      <c r="C10" s="30"/>
      <c r="D10" s="30"/>
      <c r="E10" s="30">
        <v>49</v>
      </c>
      <c r="F10" s="30"/>
      <c r="G10" s="30"/>
      <c r="H10" s="30"/>
      <c r="I10" s="30"/>
      <c r="J10" s="30">
        <v>49</v>
      </c>
    </row>
    <row r="11" spans="1:10" x14ac:dyDescent="0.25">
      <c r="A11" s="6" t="s">
        <v>264</v>
      </c>
      <c r="B11" s="30"/>
      <c r="C11" s="30"/>
      <c r="D11" s="30"/>
      <c r="E11" s="30">
        <v>75.599998474121094</v>
      </c>
      <c r="F11" s="30"/>
      <c r="G11" s="30"/>
      <c r="H11" s="30"/>
      <c r="I11" s="30"/>
      <c r="J11" s="30">
        <v>75.599998474121094</v>
      </c>
    </row>
    <row r="12" spans="1:10" ht="13" x14ac:dyDescent="0.3">
      <c r="A12" s="14" t="s">
        <v>406</v>
      </c>
      <c r="B12" s="31"/>
      <c r="C12" s="31"/>
      <c r="D12" s="31"/>
      <c r="E12" s="31">
        <v>124.59999847412109</v>
      </c>
      <c r="F12" s="31"/>
      <c r="G12" s="31"/>
      <c r="H12" s="31"/>
      <c r="I12" s="31"/>
      <c r="J12" s="31">
        <v>124.59999847412109</v>
      </c>
    </row>
    <row r="13" spans="1:10" ht="14" x14ac:dyDescent="0.3">
      <c r="A13" s="18" t="s">
        <v>265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6" t="s">
        <v>266</v>
      </c>
      <c r="B14" s="30"/>
      <c r="C14" s="30"/>
      <c r="D14" s="30"/>
      <c r="E14" s="30"/>
      <c r="F14" s="30"/>
      <c r="G14" s="30">
        <v>193.69999694824219</v>
      </c>
      <c r="H14" s="30"/>
      <c r="I14" s="30"/>
      <c r="J14" s="30">
        <v>193.69999694824219</v>
      </c>
    </row>
    <row r="15" spans="1:10" x14ac:dyDescent="0.25">
      <c r="A15" s="6" t="s">
        <v>269</v>
      </c>
      <c r="B15" s="30"/>
      <c r="C15" s="30"/>
      <c r="D15" s="30"/>
      <c r="E15" s="30"/>
      <c r="F15" s="30"/>
      <c r="G15" s="30">
        <v>137.30000019073489</v>
      </c>
      <c r="H15" s="30"/>
      <c r="I15" s="30"/>
      <c r="J15" s="30">
        <v>137.30000019073489</v>
      </c>
    </row>
    <row r="16" spans="1:10" ht="13" x14ac:dyDescent="0.3">
      <c r="A16" s="14" t="s">
        <v>406</v>
      </c>
      <c r="B16" s="31"/>
      <c r="C16" s="31"/>
      <c r="D16" s="31"/>
      <c r="E16" s="31"/>
      <c r="F16" s="31"/>
      <c r="G16" s="31">
        <v>330.99999713897705</v>
      </c>
      <c r="H16" s="31"/>
      <c r="I16" s="31"/>
      <c r="J16" s="31">
        <v>330.99999713897705</v>
      </c>
    </row>
    <row r="17" spans="1:10" ht="14" x14ac:dyDescent="0.3">
      <c r="A17" s="18" t="s">
        <v>274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25">
      <c r="A18" s="6" t="s">
        <v>275</v>
      </c>
      <c r="B18" s="30"/>
      <c r="C18" s="30"/>
      <c r="D18" s="30"/>
      <c r="E18" s="30"/>
      <c r="F18" s="30"/>
      <c r="G18" s="30">
        <v>10.199999809265099</v>
      </c>
      <c r="H18" s="30"/>
      <c r="I18" s="30"/>
      <c r="J18" s="30">
        <v>10.199999809265099</v>
      </c>
    </row>
    <row r="19" spans="1:10" x14ac:dyDescent="0.25">
      <c r="A19" s="6" t="s">
        <v>280</v>
      </c>
      <c r="B19" s="30"/>
      <c r="C19" s="30"/>
      <c r="D19" s="30"/>
      <c r="E19" s="30"/>
      <c r="F19" s="30"/>
      <c r="G19" s="30">
        <v>45.200000762939503</v>
      </c>
      <c r="H19" s="30"/>
      <c r="I19" s="30"/>
      <c r="J19" s="30">
        <v>45.200000762939503</v>
      </c>
    </row>
    <row r="20" spans="1:10" x14ac:dyDescent="0.25">
      <c r="A20" s="6" t="s">
        <v>281</v>
      </c>
      <c r="B20" s="30"/>
      <c r="C20" s="30"/>
      <c r="D20" s="30"/>
      <c r="E20" s="30"/>
      <c r="F20" s="30"/>
      <c r="G20" s="30">
        <v>535.10000133514404</v>
      </c>
      <c r="H20" s="30"/>
      <c r="I20" s="30"/>
      <c r="J20" s="30">
        <v>535.10000133514404</v>
      </c>
    </row>
    <row r="21" spans="1:10" x14ac:dyDescent="0.25">
      <c r="A21" s="6" t="s">
        <v>282</v>
      </c>
      <c r="B21" s="30"/>
      <c r="C21" s="30"/>
      <c r="D21" s="30"/>
      <c r="E21" s="30"/>
      <c r="F21" s="30"/>
      <c r="G21" s="30">
        <v>312.5</v>
      </c>
      <c r="H21" s="30"/>
      <c r="I21" s="30"/>
      <c r="J21" s="30">
        <v>312.5</v>
      </c>
    </row>
    <row r="22" spans="1:10" x14ac:dyDescent="0.25">
      <c r="A22" s="6" t="s">
        <v>283</v>
      </c>
      <c r="B22" s="30"/>
      <c r="C22" s="30"/>
      <c r="D22" s="30"/>
      <c r="E22" s="30"/>
      <c r="F22" s="30"/>
      <c r="G22" s="30">
        <v>224.19999647140486</v>
      </c>
      <c r="H22" s="30"/>
      <c r="I22" s="30"/>
      <c r="J22" s="30">
        <v>224.19999647140486</v>
      </c>
    </row>
    <row r="23" spans="1:10" x14ac:dyDescent="0.25">
      <c r="A23" s="6" t="s">
        <v>286</v>
      </c>
      <c r="B23" s="30"/>
      <c r="C23" s="30"/>
      <c r="D23" s="30"/>
      <c r="E23" s="30"/>
      <c r="F23" s="30"/>
      <c r="G23" s="30">
        <v>245.19999885559088</v>
      </c>
      <c r="H23" s="30"/>
      <c r="I23" s="30"/>
      <c r="J23" s="30">
        <v>245.19999885559088</v>
      </c>
    </row>
    <row r="24" spans="1:10" x14ac:dyDescent="0.25">
      <c r="A24" s="6" t="s">
        <v>303</v>
      </c>
      <c r="B24" s="30"/>
      <c r="C24" s="30"/>
      <c r="D24" s="30"/>
      <c r="E24" s="30"/>
      <c r="F24" s="30"/>
      <c r="G24" s="30">
        <v>30</v>
      </c>
      <c r="H24" s="30"/>
      <c r="I24" s="30"/>
      <c r="J24" s="30">
        <v>30</v>
      </c>
    </row>
    <row r="25" spans="1:10" x14ac:dyDescent="0.25">
      <c r="A25" s="6" t="s">
        <v>304</v>
      </c>
      <c r="B25" s="30"/>
      <c r="C25" s="30"/>
      <c r="D25" s="30"/>
      <c r="E25" s="30"/>
      <c r="F25" s="30"/>
      <c r="G25" s="30">
        <v>537.60000038146984</v>
      </c>
      <c r="H25" s="30"/>
      <c r="I25" s="30"/>
      <c r="J25" s="30">
        <v>537.60000038146984</v>
      </c>
    </row>
    <row r="26" spans="1:10" ht="13" x14ac:dyDescent="0.3">
      <c r="A26" s="14" t="s">
        <v>406</v>
      </c>
      <c r="B26" s="31"/>
      <c r="C26" s="31"/>
      <c r="D26" s="31"/>
      <c r="E26" s="31"/>
      <c r="F26" s="31"/>
      <c r="G26" s="31">
        <v>1929.7999978065491</v>
      </c>
      <c r="H26" s="31"/>
      <c r="I26" s="31"/>
      <c r="J26" s="31">
        <v>1939.9999976158142</v>
      </c>
    </row>
    <row r="27" spans="1:10" ht="13" x14ac:dyDescent="0.3">
      <c r="A27" s="14" t="s">
        <v>408</v>
      </c>
      <c r="B27" s="31"/>
      <c r="C27" s="31"/>
      <c r="D27" s="31"/>
      <c r="E27" s="31">
        <v>124.59999847412109</v>
      </c>
      <c r="F27" s="31"/>
      <c r="G27" s="31">
        <v>2357.7999949455261</v>
      </c>
      <c r="H27" s="31"/>
      <c r="I27" s="31"/>
      <c r="J27" s="31">
        <v>2492.5999932289124</v>
      </c>
    </row>
    <row r="28" spans="1:10" ht="16.5" x14ac:dyDescent="0.35">
      <c r="A28" s="17" t="s">
        <v>12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4" x14ac:dyDescent="0.3">
      <c r="A29" s="18" t="s">
        <v>328</v>
      </c>
      <c r="B29" s="30"/>
      <c r="C29" s="30"/>
      <c r="D29" s="30"/>
      <c r="E29" s="30"/>
      <c r="F29" s="30">
        <v>44.600000381469698</v>
      </c>
      <c r="G29" s="30">
        <v>2887.2999999523158</v>
      </c>
      <c r="H29" s="30">
        <v>19</v>
      </c>
      <c r="I29" s="30"/>
      <c r="J29" s="30">
        <v>2950.9000003337856</v>
      </c>
    </row>
    <row r="30" spans="1:10" x14ac:dyDescent="0.25">
      <c r="A30" s="6" t="s">
        <v>334</v>
      </c>
      <c r="B30" s="30"/>
      <c r="C30" s="30"/>
      <c r="D30" s="30"/>
      <c r="E30" s="30"/>
      <c r="F30" s="30"/>
      <c r="G30" s="30">
        <v>38.200000762939496</v>
      </c>
      <c r="H30" s="30"/>
      <c r="I30" s="30"/>
      <c r="J30" s="30">
        <v>38.200000762939496</v>
      </c>
    </row>
    <row r="31" spans="1:10" x14ac:dyDescent="0.25">
      <c r="A31" s="6" t="s">
        <v>335</v>
      </c>
      <c r="B31" s="30"/>
      <c r="C31" s="30"/>
      <c r="D31" s="30"/>
      <c r="E31" s="30"/>
      <c r="F31" s="30">
        <v>24.600000381469702</v>
      </c>
      <c r="G31" s="30">
        <v>357.40000534057606</v>
      </c>
      <c r="H31" s="30"/>
      <c r="I31" s="30"/>
      <c r="J31" s="30">
        <v>382.00000572204578</v>
      </c>
    </row>
    <row r="32" spans="1:10" x14ac:dyDescent="0.25">
      <c r="A32" s="6" t="s">
        <v>339</v>
      </c>
      <c r="B32" s="30"/>
      <c r="C32" s="30"/>
      <c r="D32" s="30"/>
      <c r="E32" s="30"/>
      <c r="F32" s="30"/>
      <c r="G32" s="30">
        <v>1692.6999948024745</v>
      </c>
      <c r="H32" s="30"/>
      <c r="I32" s="30"/>
      <c r="J32" s="30">
        <v>1692.6999948024745</v>
      </c>
    </row>
    <row r="33" spans="1:10" x14ac:dyDescent="0.25">
      <c r="A33" s="6" t="s">
        <v>341</v>
      </c>
      <c r="B33" s="30"/>
      <c r="C33" s="30"/>
      <c r="D33" s="30"/>
      <c r="E33" s="30"/>
      <c r="F33" s="30">
        <v>12</v>
      </c>
      <c r="G33" s="30"/>
      <c r="H33" s="30"/>
      <c r="I33" s="30"/>
      <c r="J33" s="30">
        <v>12</v>
      </c>
    </row>
    <row r="34" spans="1:10" x14ac:dyDescent="0.25">
      <c r="A34" s="6" t="s">
        <v>345</v>
      </c>
      <c r="B34" s="30"/>
      <c r="C34" s="30"/>
      <c r="D34" s="30"/>
      <c r="E34" s="30"/>
      <c r="F34" s="30"/>
      <c r="G34" s="30">
        <v>43.099998474121101</v>
      </c>
      <c r="H34" s="30"/>
      <c r="I34" s="30"/>
      <c r="J34" s="30">
        <v>43.099998474121101</v>
      </c>
    </row>
    <row r="35" spans="1:10" x14ac:dyDescent="0.25">
      <c r="A35" s="6" t="s">
        <v>346</v>
      </c>
      <c r="B35" s="30"/>
      <c r="C35" s="30"/>
      <c r="D35" s="30"/>
      <c r="E35" s="30"/>
      <c r="F35" s="30"/>
      <c r="G35" s="30">
        <v>42.100000381469798</v>
      </c>
      <c r="H35" s="30"/>
      <c r="I35" s="30"/>
      <c r="J35" s="30">
        <v>42.100000381469798</v>
      </c>
    </row>
    <row r="36" spans="1:10" x14ac:dyDescent="0.25">
      <c r="A36" s="6" t="s">
        <v>348</v>
      </c>
      <c r="B36" s="30"/>
      <c r="C36" s="30"/>
      <c r="D36" s="30"/>
      <c r="E36" s="30"/>
      <c r="F36" s="30"/>
      <c r="G36" s="30">
        <v>242</v>
      </c>
      <c r="H36" s="30"/>
      <c r="I36" s="30"/>
      <c r="J36" s="30">
        <v>242</v>
      </c>
    </row>
    <row r="37" spans="1:10" x14ac:dyDescent="0.25">
      <c r="A37" s="6" t="s">
        <v>349</v>
      </c>
      <c r="B37" s="30"/>
      <c r="C37" s="30"/>
      <c r="D37" s="30"/>
      <c r="E37" s="30"/>
      <c r="F37" s="30">
        <v>8</v>
      </c>
      <c r="G37" s="30">
        <v>471.80000019073498</v>
      </c>
      <c r="H37" s="30">
        <v>19</v>
      </c>
      <c r="I37" s="30"/>
      <c r="J37" s="30">
        <v>498.80000019073498</v>
      </c>
    </row>
    <row r="38" spans="1:10" ht="13" x14ac:dyDescent="0.3">
      <c r="A38" s="14" t="s">
        <v>406</v>
      </c>
      <c r="B38" s="31"/>
      <c r="C38" s="31"/>
      <c r="D38" s="31"/>
      <c r="E38" s="31"/>
      <c r="F38" s="31">
        <v>44.600000381469698</v>
      </c>
      <c r="G38" s="31">
        <v>2887.2999999523158</v>
      </c>
      <c r="H38" s="31">
        <v>19</v>
      </c>
      <c r="I38" s="31"/>
      <c r="J38" s="31">
        <v>2950.9000003337856</v>
      </c>
    </row>
    <row r="39" spans="1:10" ht="14" x14ac:dyDescent="0.3">
      <c r="A39" s="18" t="s">
        <v>351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A40" s="6" t="s">
        <v>352</v>
      </c>
      <c r="B40" s="30"/>
      <c r="C40" s="30"/>
      <c r="D40" s="30"/>
      <c r="E40" s="30"/>
      <c r="F40" s="30"/>
      <c r="G40" s="30">
        <v>47.799999237060497</v>
      </c>
      <c r="H40" s="30"/>
      <c r="I40" s="30"/>
      <c r="J40" s="30">
        <v>47.799999237060497</v>
      </c>
    </row>
    <row r="41" spans="1:10" x14ac:dyDescent="0.25">
      <c r="A41" s="6" t="s">
        <v>354</v>
      </c>
      <c r="B41" s="30"/>
      <c r="C41" s="30"/>
      <c r="D41" s="30"/>
      <c r="E41" s="30"/>
      <c r="F41" s="30"/>
      <c r="G41" s="30">
        <v>27</v>
      </c>
      <c r="H41" s="30"/>
      <c r="I41" s="30"/>
      <c r="J41" s="30">
        <v>27</v>
      </c>
    </row>
    <row r="42" spans="1:10" x14ac:dyDescent="0.25">
      <c r="A42" s="6" t="s">
        <v>355</v>
      </c>
      <c r="B42" s="30"/>
      <c r="C42" s="30"/>
      <c r="D42" s="30"/>
      <c r="E42" s="30"/>
      <c r="F42" s="30"/>
      <c r="G42" s="30">
        <v>165.6000003814697</v>
      </c>
      <c r="H42" s="30"/>
      <c r="I42" s="30"/>
      <c r="J42" s="30">
        <v>165.6000003814697</v>
      </c>
    </row>
    <row r="43" spans="1:10" x14ac:dyDescent="0.25">
      <c r="A43" s="6" t="s">
        <v>356</v>
      </c>
      <c r="B43" s="30"/>
      <c r="C43" s="30"/>
      <c r="D43" s="30"/>
      <c r="E43" s="30"/>
      <c r="F43" s="30"/>
      <c r="G43" s="30">
        <v>217.2000036239624</v>
      </c>
      <c r="H43" s="30"/>
      <c r="I43" s="30"/>
      <c r="J43" s="30">
        <v>217.2000036239624</v>
      </c>
    </row>
    <row r="44" spans="1:10" x14ac:dyDescent="0.25">
      <c r="A44" s="6" t="s">
        <v>357</v>
      </c>
      <c r="B44" s="30"/>
      <c r="C44" s="30"/>
      <c r="D44" s="30"/>
      <c r="E44" s="30"/>
      <c r="F44" s="30"/>
      <c r="G44" s="30">
        <v>104.69999885559079</v>
      </c>
      <c r="H44" s="30"/>
      <c r="I44" s="30"/>
      <c r="J44" s="30">
        <v>104.69999885559079</v>
      </c>
    </row>
    <row r="45" spans="1:10" ht="13" x14ac:dyDescent="0.3">
      <c r="A45" s="14" t="s">
        <v>406</v>
      </c>
      <c r="B45" s="31"/>
      <c r="C45" s="31"/>
      <c r="D45" s="31"/>
      <c r="E45" s="31"/>
      <c r="F45" s="31"/>
      <c r="G45" s="31">
        <v>562.30000209808338</v>
      </c>
      <c r="H45" s="31"/>
      <c r="I45" s="31"/>
      <c r="J45" s="31">
        <v>562.30000209808338</v>
      </c>
    </row>
    <row r="46" spans="1:10" ht="14" x14ac:dyDescent="0.3">
      <c r="A46" s="18" t="s">
        <v>358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x14ac:dyDescent="0.25">
      <c r="A47" s="6" t="s">
        <v>360</v>
      </c>
      <c r="B47" s="30"/>
      <c r="C47" s="30"/>
      <c r="D47" s="30"/>
      <c r="E47" s="30"/>
      <c r="F47" s="30"/>
      <c r="G47" s="30">
        <v>384.2000026702882</v>
      </c>
      <c r="H47" s="30"/>
      <c r="I47" s="30"/>
      <c r="J47" s="30">
        <v>384.2000026702882</v>
      </c>
    </row>
    <row r="48" spans="1:10" x14ac:dyDescent="0.25">
      <c r="A48" s="6" t="s">
        <v>363</v>
      </c>
      <c r="B48" s="30"/>
      <c r="C48" s="30"/>
      <c r="D48" s="30"/>
      <c r="E48" s="30"/>
      <c r="F48" s="30"/>
      <c r="G48" s="30">
        <v>419.09999847412109</v>
      </c>
      <c r="H48" s="30"/>
      <c r="I48" s="30"/>
      <c r="J48" s="30">
        <v>419.09999847412109</v>
      </c>
    </row>
    <row r="49" spans="1:10" x14ac:dyDescent="0.25">
      <c r="A49" s="6" t="s">
        <v>365</v>
      </c>
      <c r="B49" s="30"/>
      <c r="C49" s="30"/>
      <c r="D49" s="30"/>
      <c r="E49" s="30"/>
      <c r="F49" s="30"/>
      <c r="G49" s="30">
        <v>203.79999685287476</v>
      </c>
      <c r="H49" s="30"/>
      <c r="I49" s="30"/>
      <c r="J49" s="30">
        <v>203.79999685287476</v>
      </c>
    </row>
    <row r="50" spans="1:10" x14ac:dyDescent="0.25">
      <c r="A50" s="6" t="s">
        <v>366</v>
      </c>
      <c r="B50" s="30"/>
      <c r="C50" s="30"/>
      <c r="D50" s="30"/>
      <c r="E50" s="30"/>
      <c r="F50" s="30"/>
      <c r="G50" s="30">
        <v>50.5</v>
      </c>
      <c r="H50" s="30"/>
      <c r="I50" s="30"/>
      <c r="J50" s="30">
        <v>50.5</v>
      </c>
    </row>
    <row r="51" spans="1:10" x14ac:dyDescent="0.25">
      <c r="A51" s="6" t="s">
        <v>368</v>
      </c>
      <c r="B51" s="30"/>
      <c r="C51" s="30"/>
      <c r="D51" s="30"/>
      <c r="E51" s="30"/>
      <c r="F51" s="30"/>
      <c r="G51" s="30">
        <v>60</v>
      </c>
      <c r="H51" s="30"/>
      <c r="I51" s="30"/>
      <c r="J51" s="30">
        <v>60</v>
      </c>
    </row>
    <row r="52" spans="1:10" x14ac:dyDescent="0.25">
      <c r="A52" s="6" t="s">
        <v>375</v>
      </c>
      <c r="B52" s="30"/>
      <c r="C52" s="30"/>
      <c r="D52" s="30"/>
      <c r="E52" s="30"/>
      <c r="F52" s="30"/>
      <c r="G52" s="30">
        <v>143.0000009536744</v>
      </c>
      <c r="H52" s="30"/>
      <c r="I52" s="30"/>
      <c r="J52" s="30">
        <v>143.0000009536744</v>
      </c>
    </row>
    <row r="53" spans="1:10" ht="13" x14ac:dyDescent="0.3">
      <c r="A53" s="14" t="s">
        <v>406</v>
      </c>
      <c r="B53" s="31"/>
      <c r="C53" s="31"/>
      <c r="D53" s="31"/>
      <c r="E53" s="31"/>
      <c r="F53" s="31"/>
      <c r="G53" s="31">
        <v>1260.5999989509583</v>
      </c>
      <c r="H53" s="31"/>
      <c r="I53" s="31"/>
      <c r="J53" s="31">
        <v>1260.5999989509583</v>
      </c>
    </row>
    <row r="54" spans="1:10" ht="14" x14ac:dyDescent="0.3">
      <c r="A54" s="18" t="s">
        <v>384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x14ac:dyDescent="0.25">
      <c r="A55" s="6" t="s">
        <v>386</v>
      </c>
      <c r="B55" s="30"/>
      <c r="C55" s="30"/>
      <c r="D55" s="30"/>
      <c r="E55" s="30"/>
      <c r="F55" s="30"/>
      <c r="G55" s="30">
        <v>33.199999809265101</v>
      </c>
      <c r="H55" s="30"/>
      <c r="I55" s="30"/>
      <c r="J55" s="30">
        <v>33.199999809265101</v>
      </c>
    </row>
    <row r="56" spans="1:10" x14ac:dyDescent="0.25">
      <c r="A56" s="6" t="s">
        <v>388</v>
      </c>
      <c r="B56" s="30"/>
      <c r="C56" s="30"/>
      <c r="D56" s="30"/>
      <c r="E56" s="30"/>
      <c r="F56" s="30"/>
      <c r="G56" s="30">
        <v>848.20001316070579</v>
      </c>
      <c r="H56" s="30"/>
      <c r="I56" s="30"/>
      <c r="J56" s="30">
        <v>848.20001316070579</v>
      </c>
    </row>
    <row r="57" spans="1:10" x14ac:dyDescent="0.25">
      <c r="A57" s="6" t="s">
        <v>392</v>
      </c>
      <c r="B57" s="30"/>
      <c r="C57" s="30"/>
      <c r="D57" s="30"/>
      <c r="E57" s="30"/>
      <c r="F57" s="30"/>
      <c r="G57" s="30">
        <v>361.7000036239624</v>
      </c>
      <c r="H57" s="30"/>
      <c r="I57" s="30"/>
      <c r="J57" s="30">
        <v>361.7000036239624</v>
      </c>
    </row>
    <row r="58" spans="1:10" x14ac:dyDescent="0.25">
      <c r="A58" s="6" t="s">
        <v>393</v>
      </c>
      <c r="B58" s="30"/>
      <c r="C58" s="30"/>
      <c r="D58" s="30"/>
      <c r="E58" s="30"/>
      <c r="F58" s="30"/>
      <c r="G58" s="30">
        <v>126.10000228881842</v>
      </c>
      <c r="H58" s="30"/>
      <c r="I58" s="30"/>
      <c r="J58" s="30">
        <v>126.10000228881842</v>
      </c>
    </row>
    <row r="59" spans="1:10" x14ac:dyDescent="0.25">
      <c r="A59" s="6" t="s">
        <v>399</v>
      </c>
      <c r="B59" s="30"/>
      <c r="C59" s="30"/>
      <c r="D59" s="30"/>
      <c r="E59" s="30"/>
      <c r="F59" s="30"/>
      <c r="G59" s="30">
        <v>293.00000762939464</v>
      </c>
      <c r="H59" s="30"/>
      <c r="I59" s="30"/>
      <c r="J59" s="30">
        <v>293.00000762939464</v>
      </c>
    </row>
    <row r="60" spans="1:10" x14ac:dyDescent="0.25">
      <c r="A60" s="6" t="s">
        <v>401</v>
      </c>
      <c r="B60" s="30"/>
      <c r="C60" s="30"/>
      <c r="D60" s="30"/>
      <c r="E60" s="30"/>
      <c r="F60" s="30"/>
      <c r="G60" s="30">
        <v>41.399999618530302</v>
      </c>
      <c r="H60" s="30"/>
      <c r="I60" s="30"/>
      <c r="J60" s="30">
        <v>41.399999618530302</v>
      </c>
    </row>
    <row r="61" spans="1:10" x14ac:dyDescent="0.25">
      <c r="A61" s="6" t="s">
        <v>403</v>
      </c>
      <c r="B61" s="30"/>
      <c r="C61" s="30"/>
      <c r="D61" s="30"/>
      <c r="E61" s="30"/>
      <c r="F61" s="30"/>
      <c r="G61" s="30">
        <v>26</v>
      </c>
      <c r="H61" s="30"/>
      <c r="I61" s="30"/>
      <c r="J61" s="30">
        <v>26</v>
      </c>
    </row>
    <row r="62" spans="1:10" ht="13" x14ac:dyDescent="0.3">
      <c r="A62" s="14" t="s">
        <v>406</v>
      </c>
      <c r="B62" s="31"/>
      <c r="C62" s="31"/>
      <c r="D62" s="31"/>
      <c r="E62" s="31"/>
      <c r="F62" s="31"/>
      <c r="G62" s="31">
        <v>33.199999809265101</v>
      </c>
      <c r="H62" s="31"/>
      <c r="I62" s="31"/>
      <c r="J62" s="31">
        <v>33.199999809265101</v>
      </c>
    </row>
    <row r="63" spans="1:10" ht="13" x14ac:dyDescent="0.3">
      <c r="A63" s="14" t="s">
        <v>408</v>
      </c>
      <c r="B63" s="31"/>
      <c r="C63" s="31"/>
      <c r="D63" s="31"/>
      <c r="E63" s="31"/>
      <c r="F63" s="31">
        <v>44.600000381469698</v>
      </c>
      <c r="G63" s="31">
        <v>5591.6000139713287</v>
      </c>
      <c r="H63" s="31">
        <v>19</v>
      </c>
      <c r="I63" s="31"/>
      <c r="J63" s="31">
        <v>5655.2000143527985</v>
      </c>
    </row>
    <row r="64" spans="1:10" ht="16.5" x14ac:dyDescent="0.35">
      <c r="A64" s="17" t="s">
        <v>15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4" x14ac:dyDescent="0.3">
      <c r="A65" s="18" t="s">
        <v>19</v>
      </c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4" x14ac:dyDescent="0.3">
      <c r="A66" s="18" t="s">
        <v>60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6" t="s">
        <v>61</v>
      </c>
      <c r="B67" s="30"/>
      <c r="C67" s="30"/>
      <c r="D67" s="30"/>
      <c r="E67" s="30">
        <v>30</v>
      </c>
      <c r="F67" s="30"/>
      <c r="G67" s="30"/>
      <c r="H67" s="30"/>
      <c r="I67" s="30"/>
      <c r="J67" s="30">
        <v>30</v>
      </c>
    </row>
    <row r="68" spans="1:10" x14ac:dyDescent="0.25">
      <c r="A68" s="6" t="s">
        <v>63</v>
      </c>
      <c r="B68" s="30"/>
      <c r="C68" s="30"/>
      <c r="D68" s="30"/>
      <c r="E68" s="30"/>
      <c r="F68" s="30"/>
      <c r="G68" s="30"/>
      <c r="H68" s="30"/>
      <c r="I68" s="30">
        <v>30</v>
      </c>
      <c r="J68" s="30">
        <v>30</v>
      </c>
    </row>
    <row r="69" spans="1:10" x14ac:dyDescent="0.25">
      <c r="A69" s="6" t="s">
        <v>65</v>
      </c>
      <c r="B69" s="30"/>
      <c r="C69" s="30"/>
      <c r="D69" s="30"/>
      <c r="E69" s="30"/>
      <c r="F69" s="30"/>
      <c r="G69" s="30"/>
      <c r="H69" s="30"/>
      <c r="I69" s="30">
        <v>86.099998474120994</v>
      </c>
      <c r="J69" s="30">
        <v>86.099998474120994</v>
      </c>
    </row>
    <row r="70" spans="1:10" x14ac:dyDescent="0.25">
      <c r="A70" s="6" t="s">
        <v>66</v>
      </c>
      <c r="B70" s="30"/>
      <c r="C70" s="30"/>
      <c r="D70" s="30"/>
      <c r="E70" s="30">
        <v>33</v>
      </c>
      <c r="F70" s="30"/>
      <c r="G70" s="30"/>
      <c r="H70" s="30"/>
      <c r="I70" s="30"/>
      <c r="J70" s="30">
        <v>33</v>
      </c>
    </row>
    <row r="71" spans="1:10" x14ac:dyDescent="0.25">
      <c r="A71" s="6" t="s">
        <v>70</v>
      </c>
      <c r="B71" s="30"/>
      <c r="C71" s="30"/>
      <c r="D71" s="30"/>
      <c r="E71" s="30">
        <v>17</v>
      </c>
      <c r="F71" s="30"/>
      <c r="G71" s="30"/>
      <c r="H71" s="30"/>
      <c r="I71" s="30"/>
      <c r="J71" s="30">
        <v>17</v>
      </c>
    </row>
    <row r="72" spans="1:10" x14ac:dyDescent="0.25">
      <c r="A72" s="6" t="s">
        <v>71</v>
      </c>
      <c r="B72" s="30"/>
      <c r="C72" s="30"/>
      <c r="D72" s="30"/>
      <c r="E72" s="30">
        <v>6</v>
      </c>
      <c r="F72" s="30"/>
      <c r="G72" s="30"/>
      <c r="H72" s="30"/>
      <c r="I72" s="30"/>
      <c r="J72" s="30">
        <v>6</v>
      </c>
    </row>
    <row r="73" spans="1:10" x14ac:dyDescent="0.25">
      <c r="A73" s="6" t="s">
        <v>74</v>
      </c>
      <c r="B73" s="30"/>
      <c r="C73" s="30"/>
      <c r="D73" s="30"/>
      <c r="E73" s="30">
        <v>62.299998283386095</v>
      </c>
      <c r="F73" s="30"/>
      <c r="G73" s="30"/>
      <c r="H73" s="30"/>
      <c r="I73" s="30"/>
      <c r="J73" s="30">
        <v>62.299998283386095</v>
      </c>
    </row>
    <row r="74" spans="1:10" x14ac:dyDescent="0.25">
      <c r="A74" s="6" t="s">
        <v>78</v>
      </c>
      <c r="B74" s="30"/>
      <c r="C74" s="30"/>
      <c r="D74" s="30"/>
      <c r="E74" s="30">
        <v>38.5</v>
      </c>
      <c r="F74" s="30"/>
      <c r="G74" s="30"/>
      <c r="H74" s="30"/>
      <c r="I74" s="30"/>
      <c r="J74" s="30">
        <v>38.5</v>
      </c>
    </row>
    <row r="75" spans="1:10" x14ac:dyDescent="0.25">
      <c r="A75" s="6" t="s">
        <v>79</v>
      </c>
      <c r="B75" s="30"/>
      <c r="C75" s="30"/>
      <c r="D75" s="30"/>
      <c r="E75" s="30">
        <v>291.89999771118158</v>
      </c>
      <c r="F75" s="30"/>
      <c r="G75" s="30"/>
      <c r="H75" s="30"/>
      <c r="I75" s="30"/>
      <c r="J75" s="30">
        <v>291.89999771118158</v>
      </c>
    </row>
    <row r="76" spans="1:10" x14ac:dyDescent="0.25">
      <c r="A76" s="6" t="s">
        <v>82</v>
      </c>
      <c r="B76" s="30"/>
      <c r="C76" s="30"/>
      <c r="D76" s="30"/>
      <c r="E76" s="30">
        <v>11.5</v>
      </c>
      <c r="F76" s="30"/>
      <c r="G76" s="30"/>
      <c r="H76" s="30"/>
      <c r="I76" s="30"/>
      <c r="J76" s="30">
        <v>11.5</v>
      </c>
    </row>
    <row r="77" spans="1:10" ht="13" x14ac:dyDescent="0.3">
      <c r="A77" s="14" t="s">
        <v>406</v>
      </c>
      <c r="B77" s="31"/>
      <c r="C77" s="31"/>
      <c r="D77" s="31"/>
      <c r="E77" s="31">
        <v>490.19999599456764</v>
      </c>
      <c r="F77" s="31"/>
      <c r="G77" s="31"/>
      <c r="H77" s="31"/>
      <c r="I77" s="31">
        <v>116.09999847412099</v>
      </c>
      <c r="J77" s="31">
        <v>606.29999446868874</v>
      </c>
    </row>
    <row r="78" spans="1:10" ht="14" x14ac:dyDescent="0.3">
      <c r="A78" s="18" t="s">
        <v>85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25">
      <c r="A79" s="6" t="s">
        <v>86</v>
      </c>
      <c r="B79" s="30"/>
      <c r="C79" s="30"/>
      <c r="D79" s="30"/>
      <c r="E79" s="30"/>
      <c r="F79" s="30"/>
      <c r="G79" s="30"/>
      <c r="H79" s="30"/>
      <c r="I79" s="30">
        <v>44.400001525878899</v>
      </c>
      <c r="J79" s="30">
        <v>44.400001525878899</v>
      </c>
    </row>
    <row r="80" spans="1:10" x14ac:dyDescent="0.25">
      <c r="A80" s="6" t="s">
        <v>87</v>
      </c>
      <c r="B80" s="30"/>
      <c r="C80" s="30"/>
      <c r="D80" s="30"/>
      <c r="E80" s="30">
        <v>40.400001525878899</v>
      </c>
      <c r="F80" s="30"/>
      <c r="G80" s="30"/>
      <c r="H80" s="30"/>
      <c r="I80" s="30"/>
      <c r="J80" s="30">
        <v>40.400001525878899</v>
      </c>
    </row>
    <row r="81" spans="1:10" x14ac:dyDescent="0.25">
      <c r="A81" s="6" t="s">
        <v>89</v>
      </c>
      <c r="B81" s="30"/>
      <c r="C81" s="30"/>
      <c r="D81" s="30"/>
      <c r="E81" s="30">
        <v>11</v>
      </c>
      <c r="F81" s="30"/>
      <c r="G81" s="30"/>
      <c r="H81" s="30"/>
      <c r="I81" s="30"/>
      <c r="J81" s="30">
        <v>11</v>
      </c>
    </row>
    <row r="82" spans="1:10" x14ac:dyDescent="0.25">
      <c r="A82" s="6" t="s">
        <v>92</v>
      </c>
      <c r="B82" s="30"/>
      <c r="C82" s="30"/>
      <c r="D82" s="30"/>
      <c r="E82" s="30">
        <v>35.5</v>
      </c>
      <c r="F82" s="30"/>
      <c r="G82" s="30"/>
      <c r="H82" s="30"/>
      <c r="I82" s="30"/>
      <c r="J82" s="30">
        <v>35.5</v>
      </c>
    </row>
    <row r="83" spans="1:10" x14ac:dyDescent="0.25">
      <c r="A83" s="6" t="s">
        <v>93</v>
      </c>
      <c r="B83" s="30"/>
      <c r="C83" s="30"/>
      <c r="D83" s="30"/>
      <c r="E83" s="30">
        <v>306</v>
      </c>
      <c r="F83" s="30"/>
      <c r="G83" s="30"/>
      <c r="H83" s="30"/>
      <c r="I83" s="30"/>
      <c r="J83" s="30">
        <v>306.79999732971186</v>
      </c>
    </row>
    <row r="84" spans="1:10" ht="13" x14ac:dyDescent="0.3">
      <c r="A84" s="14" t="s">
        <v>406</v>
      </c>
      <c r="B84" s="31"/>
      <c r="C84" s="31"/>
      <c r="D84" s="31"/>
      <c r="E84" s="31">
        <v>373.29999923706049</v>
      </c>
      <c r="F84" s="31"/>
      <c r="G84" s="31"/>
      <c r="H84" s="31"/>
      <c r="I84" s="31">
        <v>44.400001525878899</v>
      </c>
      <c r="J84" s="31">
        <v>438.10000038146967</v>
      </c>
    </row>
    <row r="85" spans="1:10" ht="14" x14ac:dyDescent="0.3">
      <c r="A85" s="18" t="s">
        <v>96</v>
      </c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25">
      <c r="A86" s="6" t="s">
        <v>99</v>
      </c>
      <c r="B86" s="30"/>
      <c r="C86" s="30"/>
      <c r="D86" s="30"/>
      <c r="E86" s="30"/>
      <c r="F86" s="30"/>
      <c r="G86" s="30"/>
      <c r="H86" s="30"/>
      <c r="I86" s="30">
        <v>118</v>
      </c>
      <c r="J86" s="30">
        <v>118</v>
      </c>
    </row>
    <row r="87" spans="1:10" ht="13" x14ac:dyDescent="0.3">
      <c r="A87" s="14" t="s">
        <v>406</v>
      </c>
      <c r="B87" s="31"/>
      <c r="C87" s="31"/>
      <c r="D87" s="31"/>
      <c r="E87" s="31"/>
      <c r="F87" s="31"/>
      <c r="G87" s="31"/>
      <c r="H87" s="31"/>
      <c r="I87" s="31">
        <v>118</v>
      </c>
      <c r="J87" s="31">
        <v>118</v>
      </c>
    </row>
    <row r="88" spans="1:10" ht="14" x14ac:dyDescent="0.3">
      <c r="A88" s="18" t="s">
        <v>120</v>
      </c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25">
      <c r="A89" s="6" t="s">
        <v>125</v>
      </c>
      <c r="B89" s="30"/>
      <c r="C89" s="30"/>
      <c r="D89" s="30"/>
      <c r="E89" s="30"/>
      <c r="F89" s="30"/>
      <c r="G89" s="30"/>
      <c r="H89" s="30"/>
      <c r="I89" s="30">
        <v>48.700000762939503</v>
      </c>
      <c r="J89" s="30">
        <v>48.700000762939503</v>
      </c>
    </row>
    <row r="90" spans="1:10" x14ac:dyDescent="0.25">
      <c r="A90" s="6" t="s">
        <v>127</v>
      </c>
      <c r="B90" s="30"/>
      <c r="C90" s="30"/>
      <c r="D90" s="30"/>
      <c r="E90" s="30">
        <v>22</v>
      </c>
      <c r="F90" s="30"/>
      <c r="G90" s="30"/>
      <c r="H90" s="30"/>
      <c r="I90" s="30"/>
      <c r="J90" s="30">
        <v>22</v>
      </c>
    </row>
    <row r="91" spans="1:10" x14ac:dyDescent="0.25">
      <c r="A91" s="6" t="s">
        <v>129</v>
      </c>
      <c r="B91" s="30"/>
      <c r="C91" s="30"/>
      <c r="D91" s="30"/>
      <c r="E91" s="30">
        <v>53</v>
      </c>
      <c r="F91" s="30"/>
      <c r="G91" s="30"/>
      <c r="H91" s="30"/>
      <c r="I91" s="30"/>
      <c r="J91" s="30">
        <v>53</v>
      </c>
    </row>
    <row r="92" spans="1:10" x14ac:dyDescent="0.25">
      <c r="A92" s="6" t="s">
        <v>138</v>
      </c>
      <c r="B92" s="30">
        <v>33</v>
      </c>
      <c r="C92" s="30"/>
      <c r="D92" s="30"/>
      <c r="E92" s="30">
        <v>276.01999902725231</v>
      </c>
      <c r="F92" s="30"/>
      <c r="G92" s="30"/>
      <c r="H92" s="30"/>
      <c r="I92" s="30"/>
      <c r="J92" s="30">
        <v>309.01999902725231</v>
      </c>
    </row>
    <row r="93" spans="1:10" ht="13" x14ac:dyDescent="0.3">
      <c r="A93" s="14" t="s">
        <v>406</v>
      </c>
      <c r="B93" s="31">
        <v>33</v>
      </c>
      <c r="C93" s="31"/>
      <c r="D93" s="31"/>
      <c r="E93" s="31">
        <v>351.01999902725231</v>
      </c>
      <c r="F93" s="31"/>
      <c r="G93" s="31"/>
      <c r="H93" s="31"/>
      <c r="I93" s="31">
        <v>48.700000762939503</v>
      </c>
      <c r="J93" s="31">
        <v>432.71999979019182</v>
      </c>
    </row>
    <row r="94" spans="1:10" ht="14" x14ac:dyDescent="0.3">
      <c r="A94" s="18" t="s">
        <v>140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25">
      <c r="A95" s="6" t="s">
        <v>142</v>
      </c>
      <c r="B95" s="30"/>
      <c r="C95" s="30"/>
      <c r="D95" s="30"/>
      <c r="E95" s="30"/>
      <c r="F95" s="30"/>
      <c r="G95" s="30"/>
      <c r="H95" s="30"/>
      <c r="I95" s="30">
        <v>17.399999618530298</v>
      </c>
      <c r="J95" s="30">
        <v>17.399999618530298</v>
      </c>
    </row>
    <row r="96" spans="1:10" x14ac:dyDescent="0.25">
      <c r="A96" s="6" t="s">
        <v>144</v>
      </c>
      <c r="B96" s="30"/>
      <c r="C96" s="30"/>
      <c r="D96" s="30"/>
      <c r="E96" s="30">
        <v>47</v>
      </c>
      <c r="F96" s="30"/>
      <c r="G96" s="30"/>
      <c r="H96" s="30"/>
      <c r="I96" s="30"/>
      <c r="J96" s="30">
        <v>47</v>
      </c>
    </row>
    <row r="97" spans="1:10" x14ac:dyDescent="0.25">
      <c r="A97" s="6" t="s">
        <v>146</v>
      </c>
      <c r="B97" s="30"/>
      <c r="C97" s="30"/>
      <c r="D97" s="30"/>
      <c r="E97" s="30">
        <v>87.800000190734906</v>
      </c>
      <c r="F97" s="30"/>
      <c r="G97" s="30"/>
      <c r="H97" s="30"/>
      <c r="I97" s="30"/>
      <c r="J97" s="30">
        <v>87.800000190734906</v>
      </c>
    </row>
    <row r="98" spans="1:10" x14ac:dyDescent="0.25">
      <c r="A98" s="6" t="s">
        <v>147</v>
      </c>
      <c r="B98" s="30"/>
      <c r="C98" s="30"/>
      <c r="D98" s="30"/>
      <c r="E98" s="30">
        <v>10</v>
      </c>
      <c r="F98" s="30"/>
      <c r="G98" s="30"/>
      <c r="H98" s="30"/>
      <c r="I98" s="30"/>
      <c r="J98" s="30">
        <v>10</v>
      </c>
    </row>
    <row r="99" spans="1:10" x14ac:dyDescent="0.25">
      <c r="A99" s="6" t="s">
        <v>148</v>
      </c>
      <c r="B99" s="30"/>
      <c r="C99" s="30"/>
      <c r="D99" s="30"/>
      <c r="E99" s="30">
        <v>103</v>
      </c>
      <c r="F99" s="30"/>
      <c r="G99" s="30"/>
      <c r="H99" s="30"/>
      <c r="I99" s="30"/>
      <c r="J99" s="30">
        <v>102.7999992370606</v>
      </c>
    </row>
    <row r="100" spans="1:10" x14ac:dyDescent="0.25">
      <c r="A100" s="6" t="s">
        <v>149</v>
      </c>
      <c r="B100" s="30"/>
      <c r="C100" s="30"/>
      <c r="D100" s="30"/>
      <c r="E100" s="30">
        <v>53.100001335144</v>
      </c>
      <c r="F100" s="30"/>
      <c r="G100" s="30"/>
      <c r="H100" s="30"/>
      <c r="I100" s="30"/>
      <c r="J100" s="30">
        <v>53.100001335144</v>
      </c>
    </row>
    <row r="101" spans="1:10" x14ac:dyDescent="0.25">
      <c r="A101" s="6" t="s">
        <v>150</v>
      </c>
      <c r="B101" s="30"/>
      <c r="C101" s="30"/>
      <c r="D101" s="30">
        <v>12</v>
      </c>
      <c r="E101" s="30">
        <v>444</v>
      </c>
      <c r="F101" s="30"/>
      <c r="G101" s="30"/>
      <c r="H101" s="30"/>
      <c r="I101" s="30"/>
      <c r="J101" s="30">
        <v>455.80000114440918</v>
      </c>
    </row>
    <row r="102" spans="1:10" x14ac:dyDescent="0.25">
      <c r="A102" s="6" t="s">
        <v>151</v>
      </c>
      <c r="B102" s="30"/>
      <c r="C102" s="30"/>
      <c r="D102" s="30"/>
      <c r="E102" s="30">
        <v>198.50000286102295</v>
      </c>
      <c r="F102" s="30"/>
      <c r="G102" s="30"/>
      <c r="H102" s="30"/>
      <c r="I102" s="30"/>
      <c r="J102" s="30">
        <v>198.50000286102295</v>
      </c>
    </row>
    <row r="103" spans="1:10" x14ac:dyDescent="0.25">
      <c r="A103" s="6" t="s">
        <v>153</v>
      </c>
      <c r="B103" s="30"/>
      <c r="C103" s="30"/>
      <c r="D103" s="30"/>
      <c r="E103" s="30">
        <v>718</v>
      </c>
      <c r="F103" s="30"/>
      <c r="G103" s="30"/>
      <c r="H103" s="30"/>
      <c r="I103" s="30"/>
      <c r="J103" s="30">
        <v>717.69999837875355</v>
      </c>
    </row>
    <row r="104" spans="1:10" x14ac:dyDescent="0.25">
      <c r="A104" s="6" t="s">
        <v>154</v>
      </c>
      <c r="B104" s="30"/>
      <c r="C104" s="30"/>
      <c r="D104" s="30"/>
      <c r="E104" s="30">
        <v>203</v>
      </c>
      <c r="F104" s="30"/>
      <c r="G104" s="30"/>
      <c r="H104" s="30"/>
      <c r="I104" s="30"/>
      <c r="J104" s="30">
        <v>202.89999961853027</v>
      </c>
    </row>
    <row r="105" spans="1:10" ht="13" x14ac:dyDescent="0.3">
      <c r="A105" s="14" t="s">
        <v>406</v>
      </c>
      <c r="B105" s="31"/>
      <c r="C105" s="31"/>
      <c r="D105" s="31">
        <v>12</v>
      </c>
      <c r="E105" s="31">
        <v>1726.0000023841858</v>
      </c>
      <c r="F105" s="31"/>
      <c r="G105" s="31"/>
      <c r="H105" s="31"/>
      <c r="I105" s="31">
        <v>17.399999618530298</v>
      </c>
      <c r="J105" s="31">
        <v>1893.0000023841858</v>
      </c>
    </row>
    <row r="106" spans="1:10" ht="14" x14ac:dyDescent="0.3">
      <c r="A106" s="18" t="s">
        <v>170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6" t="s">
        <v>172</v>
      </c>
      <c r="B107" s="30"/>
      <c r="C107" s="30"/>
      <c r="D107" s="30"/>
      <c r="E107" s="30">
        <v>17.100000381469702</v>
      </c>
      <c r="F107" s="30"/>
      <c r="G107" s="30"/>
      <c r="H107" s="30"/>
      <c r="I107" s="30"/>
      <c r="J107" s="30">
        <v>17.100000381469702</v>
      </c>
    </row>
    <row r="108" spans="1:10" x14ac:dyDescent="0.25">
      <c r="A108" s="6" t="s">
        <v>173</v>
      </c>
      <c r="B108" s="30"/>
      <c r="C108" s="30"/>
      <c r="D108" s="30"/>
      <c r="E108" s="30">
        <v>70.399999618530202</v>
      </c>
      <c r="F108" s="30"/>
      <c r="G108" s="30"/>
      <c r="H108" s="30"/>
      <c r="I108" s="30"/>
      <c r="J108" s="30">
        <v>70.399999618530202</v>
      </c>
    </row>
    <row r="109" spans="1:10" x14ac:dyDescent="0.25">
      <c r="A109" s="6" t="s">
        <v>175</v>
      </c>
      <c r="B109" s="30"/>
      <c r="C109" s="30"/>
      <c r="D109" s="30"/>
      <c r="E109" s="30">
        <v>24.900000095367432</v>
      </c>
      <c r="F109" s="30"/>
      <c r="G109" s="30"/>
      <c r="H109" s="30"/>
      <c r="I109" s="30"/>
      <c r="J109" s="30">
        <v>24.900000095367432</v>
      </c>
    </row>
    <row r="110" spans="1:10" x14ac:dyDescent="0.25">
      <c r="A110" s="6" t="s">
        <v>176</v>
      </c>
      <c r="B110" s="30"/>
      <c r="C110" s="30"/>
      <c r="D110" s="30"/>
      <c r="E110" s="30">
        <v>62.299999237060497</v>
      </c>
      <c r="F110" s="30"/>
      <c r="G110" s="30"/>
      <c r="H110" s="30"/>
      <c r="I110" s="30"/>
      <c r="J110" s="30">
        <v>62.299999237060497</v>
      </c>
    </row>
    <row r="111" spans="1:10" x14ac:dyDescent="0.25">
      <c r="A111" s="6" t="s">
        <v>178</v>
      </c>
      <c r="B111" s="30"/>
      <c r="C111" s="30"/>
      <c r="D111" s="30"/>
      <c r="E111" s="30">
        <v>161.70000171661377</v>
      </c>
      <c r="F111" s="30"/>
      <c r="G111" s="30"/>
      <c r="H111" s="30"/>
      <c r="I111" s="30"/>
      <c r="J111" s="30">
        <v>161.70000171661377</v>
      </c>
    </row>
    <row r="112" spans="1:10" x14ac:dyDescent="0.25">
      <c r="A112" s="6" t="s">
        <v>179</v>
      </c>
      <c r="B112" s="30"/>
      <c r="C112" s="30"/>
      <c r="D112" s="30"/>
      <c r="E112" s="30">
        <v>90.700000762939496</v>
      </c>
      <c r="F112" s="30"/>
      <c r="G112" s="30"/>
      <c r="H112" s="30"/>
      <c r="I112" s="30"/>
      <c r="J112" s="30">
        <v>90.700000762939496</v>
      </c>
    </row>
    <row r="113" spans="1:10" x14ac:dyDescent="0.25">
      <c r="A113" s="6" t="s">
        <v>180</v>
      </c>
      <c r="B113" s="30"/>
      <c r="C113" s="30"/>
      <c r="D113" s="30">
        <v>18.5</v>
      </c>
      <c r="E113" s="30">
        <v>42.099998474121001</v>
      </c>
      <c r="F113" s="30"/>
      <c r="G113" s="30"/>
      <c r="H113" s="30"/>
      <c r="I113" s="30"/>
      <c r="J113" s="30">
        <v>60.599998474121001</v>
      </c>
    </row>
    <row r="114" spans="1:10" x14ac:dyDescent="0.25">
      <c r="A114" s="6" t="s">
        <v>181</v>
      </c>
      <c r="B114" s="30"/>
      <c r="C114" s="30"/>
      <c r="D114" s="30"/>
      <c r="E114" s="30">
        <v>102.69999837875366</v>
      </c>
      <c r="F114" s="30"/>
      <c r="G114" s="30"/>
      <c r="H114" s="30"/>
      <c r="I114" s="30"/>
      <c r="J114" s="30">
        <v>102.69999837875366</v>
      </c>
    </row>
    <row r="115" spans="1:10" x14ac:dyDescent="0.25">
      <c r="A115" s="6" t="s">
        <v>182</v>
      </c>
      <c r="B115" s="30"/>
      <c r="C115" s="30"/>
      <c r="D115" s="30"/>
      <c r="E115" s="30">
        <v>14</v>
      </c>
      <c r="F115" s="30"/>
      <c r="G115" s="30"/>
      <c r="H115" s="30"/>
      <c r="I115" s="30"/>
      <c r="J115" s="30">
        <v>14</v>
      </c>
    </row>
    <row r="116" spans="1:10" x14ac:dyDescent="0.25">
      <c r="A116" s="6" t="s">
        <v>183</v>
      </c>
      <c r="B116" s="30"/>
      <c r="C116" s="30"/>
      <c r="D116" s="30"/>
      <c r="E116" s="30">
        <v>5</v>
      </c>
      <c r="F116" s="30"/>
      <c r="G116" s="30"/>
      <c r="H116" s="30"/>
      <c r="I116" s="30"/>
      <c r="J116" s="30">
        <v>5</v>
      </c>
    </row>
    <row r="117" spans="1:10" ht="13" x14ac:dyDescent="0.3">
      <c r="A117" s="14" t="s">
        <v>406</v>
      </c>
      <c r="B117" s="31"/>
      <c r="C117" s="31"/>
      <c r="D117" s="31">
        <v>18.5</v>
      </c>
      <c r="E117" s="31">
        <v>590.89999866485573</v>
      </c>
      <c r="F117" s="31"/>
      <c r="G117" s="31"/>
      <c r="H117" s="31"/>
      <c r="I117" s="31"/>
      <c r="J117" s="31">
        <v>609.39999866485573</v>
      </c>
    </row>
    <row r="118" spans="1:10" ht="13" x14ac:dyDescent="0.3">
      <c r="A118" s="14" t="s">
        <v>408</v>
      </c>
      <c r="B118" s="31">
        <v>33</v>
      </c>
      <c r="C118" s="31"/>
      <c r="D118" s="31">
        <v>30.5</v>
      </c>
      <c r="E118" s="31">
        <v>3531.4199953079224</v>
      </c>
      <c r="F118" s="31"/>
      <c r="G118" s="31"/>
      <c r="H118" s="31"/>
      <c r="I118" s="31">
        <v>344.60000038146967</v>
      </c>
      <c r="J118" s="31">
        <v>4097.5199956893921</v>
      </c>
    </row>
    <row r="119" spans="1:10" ht="14" x14ac:dyDescent="0.3">
      <c r="A119" s="18" t="s">
        <v>16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4" x14ac:dyDescent="0.3">
      <c r="A120" s="18" t="s">
        <v>186</v>
      </c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6" t="s">
        <v>187</v>
      </c>
      <c r="B121" s="30"/>
      <c r="C121" s="30"/>
      <c r="D121" s="30"/>
      <c r="E121" s="30"/>
      <c r="F121" s="30"/>
      <c r="G121" s="30">
        <v>357.40000152587879</v>
      </c>
      <c r="H121" s="30"/>
      <c r="I121" s="30"/>
      <c r="J121" s="30">
        <v>357.40000152587879</v>
      </c>
    </row>
    <row r="122" spans="1:10" x14ac:dyDescent="0.25">
      <c r="A122" s="6" t="s">
        <v>189</v>
      </c>
      <c r="B122" s="30"/>
      <c r="C122" s="30"/>
      <c r="D122" s="30"/>
      <c r="E122" s="30"/>
      <c r="F122" s="30"/>
      <c r="G122" s="30">
        <v>42.5</v>
      </c>
      <c r="H122" s="30"/>
      <c r="I122" s="30"/>
      <c r="J122" s="30">
        <v>42.5</v>
      </c>
    </row>
    <row r="123" spans="1:10" x14ac:dyDescent="0.25">
      <c r="A123" s="6" t="s">
        <v>190</v>
      </c>
      <c r="B123" s="30"/>
      <c r="C123" s="30"/>
      <c r="D123" s="30"/>
      <c r="E123" s="30"/>
      <c r="F123" s="30"/>
      <c r="G123" s="30">
        <v>147.60000038146973</v>
      </c>
      <c r="H123" s="30"/>
      <c r="I123" s="30"/>
      <c r="J123" s="30">
        <v>147.60000038146973</v>
      </c>
    </row>
    <row r="124" spans="1:10" x14ac:dyDescent="0.25">
      <c r="A124" s="6" t="s">
        <v>191</v>
      </c>
      <c r="B124" s="30"/>
      <c r="C124" s="30"/>
      <c r="D124" s="30"/>
      <c r="E124" s="30"/>
      <c r="F124" s="30"/>
      <c r="G124" s="30">
        <v>19.899999618530298</v>
      </c>
      <c r="H124" s="30"/>
      <c r="I124" s="30"/>
      <c r="J124" s="30">
        <v>19.899999618530298</v>
      </c>
    </row>
    <row r="125" spans="1:10" x14ac:dyDescent="0.25">
      <c r="A125" s="6" t="s">
        <v>193</v>
      </c>
      <c r="B125" s="30"/>
      <c r="C125" s="30"/>
      <c r="D125" s="30"/>
      <c r="E125" s="30"/>
      <c r="F125" s="30"/>
      <c r="G125" s="30">
        <v>192.80000066757208</v>
      </c>
      <c r="H125" s="30"/>
      <c r="I125" s="30"/>
      <c r="J125" s="30">
        <v>192.80000066757208</v>
      </c>
    </row>
    <row r="126" spans="1:10" x14ac:dyDescent="0.25">
      <c r="A126" s="6" t="s">
        <v>194</v>
      </c>
      <c r="B126" s="30"/>
      <c r="C126" s="30"/>
      <c r="D126" s="30"/>
      <c r="E126" s="30"/>
      <c r="F126" s="30"/>
      <c r="G126" s="30">
        <v>127.59999847412099</v>
      </c>
      <c r="H126" s="30"/>
      <c r="I126" s="30"/>
      <c r="J126" s="30">
        <v>127.59999847412099</v>
      </c>
    </row>
    <row r="127" spans="1:10" x14ac:dyDescent="0.25">
      <c r="A127" s="6" t="s">
        <v>195</v>
      </c>
      <c r="B127" s="30"/>
      <c r="C127" s="30"/>
      <c r="D127" s="30"/>
      <c r="E127" s="30"/>
      <c r="F127" s="30"/>
      <c r="G127" s="30">
        <v>433.60000038146984</v>
      </c>
      <c r="H127" s="30"/>
      <c r="I127" s="30"/>
      <c r="J127" s="30">
        <v>433.60000038146984</v>
      </c>
    </row>
    <row r="128" spans="1:10" ht="13" x14ac:dyDescent="0.3">
      <c r="A128" s="14" t="s">
        <v>406</v>
      </c>
      <c r="B128" s="31"/>
      <c r="C128" s="31"/>
      <c r="D128" s="31"/>
      <c r="E128" s="31"/>
      <c r="F128" s="31"/>
      <c r="G128" s="31">
        <v>1321.4000010490417</v>
      </c>
      <c r="H128" s="31"/>
      <c r="I128" s="31"/>
      <c r="J128" s="31">
        <v>1321.4000010490417</v>
      </c>
    </row>
    <row r="129" spans="1:10" ht="14" x14ac:dyDescent="0.3">
      <c r="A129" s="18" t="s">
        <v>196</v>
      </c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6" t="s">
        <v>197</v>
      </c>
      <c r="B130" s="30"/>
      <c r="C130" s="30"/>
      <c r="D130" s="30"/>
      <c r="E130" s="30"/>
      <c r="F130" s="30"/>
      <c r="G130" s="30">
        <v>29.600000381469702</v>
      </c>
      <c r="H130" s="30"/>
      <c r="I130" s="30"/>
      <c r="J130" s="30">
        <v>29.600000381469702</v>
      </c>
    </row>
    <row r="131" spans="1:10" x14ac:dyDescent="0.25">
      <c r="A131" s="6" t="s">
        <v>200</v>
      </c>
      <c r="B131" s="30"/>
      <c r="C131" s="30"/>
      <c r="D131" s="30"/>
      <c r="E131" s="30"/>
      <c r="F131" s="30"/>
      <c r="G131" s="30">
        <v>176.19999980926502</v>
      </c>
      <c r="H131" s="30"/>
      <c r="I131" s="30"/>
      <c r="J131" s="30">
        <v>176.19999980926502</v>
      </c>
    </row>
    <row r="132" spans="1:10" x14ac:dyDescent="0.25">
      <c r="A132" s="6" t="s">
        <v>202</v>
      </c>
      <c r="B132" s="30"/>
      <c r="C132" s="30"/>
      <c r="D132" s="30"/>
      <c r="E132" s="30"/>
      <c r="F132" s="30"/>
      <c r="G132" s="30">
        <v>640.30000019073486</v>
      </c>
      <c r="H132" s="30"/>
      <c r="I132" s="30"/>
      <c r="J132" s="30">
        <v>640.30000019073486</v>
      </c>
    </row>
    <row r="133" spans="1:10" x14ac:dyDescent="0.25">
      <c r="A133" s="6" t="s">
        <v>206</v>
      </c>
      <c r="B133" s="30"/>
      <c r="C133" s="30"/>
      <c r="D133" s="30"/>
      <c r="E133" s="30"/>
      <c r="F133" s="30"/>
      <c r="G133" s="30">
        <v>63.499998092651403</v>
      </c>
      <c r="H133" s="30"/>
      <c r="I133" s="30"/>
      <c r="J133" s="30">
        <v>63.499998092651403</v>
      </c>
    </row>
    <row r="134" spans="1:10" ht="13" x14ac:dyDescent="0.3">
      <c r="A134" s="14" t="s">
        <v>406</v>
      </c>
      <c r="B134" s="31"/>
      <c r="C134" s="31"/>
      <c r="D134" s="31"/>
      <c r="E134" s="31"/>
      <c r="F134" s="31"/>
      <c r="G134" s="31">
        <v>909.59999847412098</v>
      </c>
      <c r="H134" s="31"/>
      <c r="I134" s="31"/>
      <c r="J134" s="31">
        <v>909.59999847412098</v>
      </c>
    </row>
    <row r="135" spans="1:10" ht="13" x14ac:dyDescent="0.3">
      <c r="A135" s="14" t="s">
        <v>408</v>
      </c>
      <c r="B135" s="30"/>
      <c r="C135" s="30"/>
      <c r="D135" s="30"/>
      <c r="E135" s="30"/>
      <c r="F135" s="30"/>
      <c r="G135" s="30">
        <v>2230.9999995231628</v>
      </c>
      <c r="H135" s="30"/>
      <c r="I135" s="30"/>
      <c r="J135" s="30">
        <v>2230.9999995231628</v>
      </c>
    </row>
    <row r="136" spans="1:10" ht="14" x14ac:dyDescent="0.3">
      <c r="A136" s="18" t="s">
        <v>18</v>
      </c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4" x14ac:dyDescent="0.3">
      <c r="A137" s="18" t="s">
        <v>207</v>
      </c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6" t="s">
        <v>208</v>
      </c>
      <c r="B138" s="30"/>
      <c r="C138" s="30"/>
      <c r="D138" s="30"/>
      <c r="E138" s="30">
        <v>50.49999952316287</v>
      </c>
      <c r="F138" s="30"/>
      <c r="G138" s="30"/>
      <c r="H138" s="30"/>
      <c r="I138" s="30"/>
      <c r="J138" s="30">
        <v>50.49999952316287</v>
      </c>
    </row>
    <row r="139" spans="1:10" ht="13" x14ac:dyDescent="0.3">
      <c r="A139" s="14" t="s">
        <v>406</v>
      </c>
      <c r="B139" s="31"/>
      <c r="C139" s="31"/>
      <c r="D139" s="31"/>
      <c r="E139" s="31">
        <v>50.49999952316287</v>
      </c>
      <c r="F139" s="31"/>
      <c r="G139" s="31"/>
      <c r="H139" s="31"/>
      <c r="I139" s="31"/>
      <c r="J139" s="31">
        <v>50.49999952316287</v>
      </c>
    </row>
    <row r="140" spans="1:10" ht="14" x14ac:dyDescent="0.3">
      <c r="A140" s="18" t="s">
        <v>212</v>
      </c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6" t="s">
        <v>214</v>
      </c>
      <c r="B141" s="30"/>
      <c r="C141" s="30"/>
      <c r="D141" s="30"/>
      <c r="E141" s="30">
        <v>30</v>
      </c>
      <c r="F141" s="30"/>
      <c r="G141" s="30"/>
      <c r="H141" s="30"/>
      <c r="I141" s="30"/>
      <c r="J141" s="30">
        <v>30</v>
      </c>
    </row>
    <row r="142" spans="1:10" x14ac:dyDescent="0.25">
      <c r="A142" s="6" t="s">
        <v>216</v>
      </c>
      <c r="B142" s="30"/>
      <c r="C142" s="30"/>
      <c r="D142" s="30"/>
      <c r="E142" s="30">
        <v>28.799999237060501</v>
      </c>
      <c r="F142" s="30"/>
      <c r="G142" s="30"/>
      <c r="H142" s="30"/>
      <c r="I142" s="30"/>
      <c r="J142" s="30">
        <v>28.799999237060501</v>
      </c>
    </row>
    <row r="143" spans="1:10" x14ac:dyDescent="0.25">
      <c r="A143" s="6" t="s">
        <v>221</v>
      </c>
      <c r="B143" s="30"/>
      <c r="C143" s="30"/>
      <c r="D143" s="30"/>
      <c r="E143" s="30">
        <v>10</v>
      </c>
      <c r="F143" s="30"/>
      <c r="G143" s="30"/>
      <c r="H143" s="30"/>
      <c r="I143" s="30"/>
      <c r="J143" s="30">
        <v>10</v>
      </c>
    </row>
    <row r="144" spans="1:10" x14ac:dyDescent="0.25">
      <c r="A144" s="6" t="s">
        <v>222</v>
      </c>
      <c r="B144" s="30"/>
      <c r="C144" s="30"/>
      <c r="D144" s="30"/>
      <c r="E144" s="30">
        <v>115.7000007629395</v>
      </c>
      <c r="F144" s="30"/>
      <c r="G144" s="30"/>
      <c r="H144" s="30"/>
      <c r="I144" s="30"/>
      <c r="J144" s="30">
        <v>115.7000007629395</v>
      </c>
    </row>
    <row r="145" spans="1:10" x14ac:dyDescent="0.25">
      <c r="A145" s="6" t="s">
        <v>223</v>
      </c>
      <c r="B145" s="30"/>
      <c r="C145" s="30"/>
      <c r="D145" s="30"/>
      <c r="E145" s="30">
        <v>39.399999618530202</v>
      </c>
      <c r="F145" s="30"/>
      <c r="G145" s="30"/>
      <c r="H145" s="30"/>
      <c r="I145" s="30"/>
      <c r="J145" s="30">
        <v>39.399999618530202</v>
      </c>
    </row>
    <row r="146" spans="1:10" x14ac:dyDescent="0.25">
      <c r="A146" s="6" t="s">
        <v>224</v>
      </c>
      <c r="B146" s="30"/>
      <c r="C146" s="30"/>
      <c r="D146" s="30"/>
      <c r="E146" s="30"/>
      <c r="F146" s="30"/>
      <c r="G146" s="30"/>
      <c r="H146" s="30"/>
      <c r="I146" s="30">
        <v>15</v>
      </c>
      <c r="J146" s="30">
        <v>15</v>
      </c>
    </row>
    <row r="147" spans="1:10" x14ac:dyDescent="0.25">
      <c r="A147" s="6" t="s">
        <v>225</v>
      </c>
      <c r="B147" s="30"/>
      <c r="C147" s="30"/>
      <c r="D147" s="30"/>
      <c r="E147" s="30">
        <v>88.799999713897733</v>
      </c>
      <c r="F147" s="30"/>
      <c r="G147" s="30"/>
      <c r="H147" s="30"/>
      <c r="I147" s="30"/>
      <c r="J147" s="30">
        <v>88.799999713897733</v>
      </c>
    </row>
    <row r="148" spans="1:10" x14ac:dyDescent="0.25">
      <c r="A148" s="6" t="s">
        <v>226</v>
      </c>
      <c r="B148" s="30"/>
      <c r="C148" s="30"/>
      <c r="D148" s="30"/>
      <c r="E148" s="30">
        <v>690</v>
      </c>
      <c r="F148" s="30"/>
      <c r="G148" s="30"/>
      <c r="H148" s="30"/>
      <c r="I148" s="30"/>
      <c r="J148" s="30">
        <v>689.50000143051147</v>
      </c>
    </row>
    <row r="149" spans="1:10" x14ac:dyDescent="0.25">
      <c r="A149" s="6" t="s">
        <v>227</v>
      </c>
      <c r="B149" s="30"/>
      <c r="C149" s="30"/>
      <c r="D149" s="30"/>
      <c r="E149" s="30">
        <v>86</v>
      </c>
      <c r="F149" s="30"/>
      <c r="G149" s="30"/>
      <c r="H149" s="30"/>
      <c r="I149" s="30"/>
      <c r="J149" s="30">
        <v>86</v>
      </c>
    </row>
    <row r="150" spans="1:10" ht="13" x14ac:dyDescent="0.3">
      <c r="A150" s="14" t="s">
        <v>406</v>
      </c>
      <c r="B150" s="31"/>
      <c r="C150" s="31"/>
      <c r="D150" s="31"/>
      <c r="E150" s="31">
        <v>1039.8000011444092</v>
      </c>
      <c r="F150" s="31"/>
      <c r="G150" s="31"/>
      <c r="H150" s="31"/>
      <c r="I150" s="31">
        <v>15</v>
      </c>
      <c r="J150" s="31">
        <v>1103.2000007629395</v>
      </c>
    </row>
    <row r="151" spans="1:10" ht="14" x14ac:dyDescent="0.3">
      <c r="A151" s="18" t="s">
        <v>228</v>
      </c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6" t="s">
        <v>229</v>
      </c>
      <c r="B152" s="30"/>
      <c r="C152" s="30"/>
      <c r="D152" s="30"/>
      <c r="E152" s="30"/>
      <c r="F152" s="30"/>
      <c r="G152" s="30"/>
      <c r="H152" s="30"/>
      <c r="I152" s="30">
        <v>33</v>
      </c>
      <c r="J152" s="30">
        <v>33</v>
      </c>
    </row>
    <row r="153" spans="1:10" x14ac:dyDescent="0.25">
      <c r="A153" s="6" t="s">
        <v>230</v>
      </c>
      <c r="B153" s="30"/>
      <c r="C153" s="30"/>
      <c r="D153" s="30"/>
      <c r="E153" s="30">
        <v>184.40000152587885</v>
      </c>
      <c r="F153" s="30"/>
      <c r="G153" s="30"/>
      <c r="H153" s="30"/>
      <c r="I153" s="30"/>
      <c r="J153" s="30">
        <v>184.40000152587885</v>
      </c>
    </row>
    <row r="154" spans="1:10" x14ac:dyDescent="0.25">
      <c r="A154" s="6" t="s">
        <v>231</v>
      </c>
      <c r="B154" s="30"/>
      <c r="C154" s="30"/>
      <c r="D154" s="30"/>
      <c r="E154" s="30">
        <v>185.65000009536743</v>
      </c>
      <c r="F154" s="30"/>
      <c r="G154" s="30"/>
      <c r="H154" s="30"/>
      <c r="I154" s="30"/>
      <c r="J154" s="30">
        <v>185.65000009536743</v>
      </c>
    </row>
    <row r="155" spans="1:10" x14ac:dyDescent="0.25">
      <c r="A155" s="6" t="s">
        <v>232</v>
      </c>
      <c r="B155" s="30"/>
      <c r="C155" s="30"/>
      <c r="D155" s="30"/>
      <c r="E155" s="30">
        <v>10</v>
      </c>
      <c r="F155" s="30"/>
      <c r="G155" s="30"/>
      <c r="H155" s="30"/>
      <c r="I155" s="30"/>
      <c r="J155" s="30">
        <v>10</v>
      </c>
    </row>
    <row r="156" spans="1:10" x14ac:dyDescent="0.25">
      <c r="A156" s="6" t="s">
        <v>233</v>
      </c>
      <c r="B156" s="30"/>
      <c r="C156" s="30"/>
      <c r="D156" s="30"/>
      <c r="E156" s="30">
        <v>180.09999752044669</v>
      </c>
      <c r="F156" s="30"/>
      <c r="G156" s="30"/>
      <c r="H156" s="30"/>
      <c r="I156" s="30"/>
      <c r="J156" s="30">
        <v>180.09999752044669</v>
      </c>
    </row>
    <row r="157" spans="1:10" x14ac:dyDescent="0.25">
      <c r="A157" s="6" t="s">
        <v>234</v>
      </c>
      <c r="B157" s="30"/>
      <c r="C157" s="30"/>
      <c r="D157" s="30"/>
      <c r="E157" s="30">
        <v>75.700000762939496</v>
      </c>
      <c r="F157" s="30"/>
      <c r="G157" s="30"/>
      <c r="H157" s="30"/>
      <c r="I157" s="30"/>
      <c r="J157" s="30">
        <v>75.700000762939496</v>
      </c>
    </row>
    <row r="158" spans="1:10" x14ac:dyDescent="0.25">
      <c r="A158" s="6" t="s">
        <v>235</v>
      </c>
      <c r="B158" s="30"/>
      <c r="C158" s="30"/>
      <c r="D158" s="30"/>
      <c r="E158" s="30">
        <v>138.09999942779544</v>
      </c>
      <c r="F158" s="30"/>
      <c r="G158" s="30"/>
      <c r="H158" s="30"/>
      <c r="I158" s="30"/>
      <c r="J158" s="30">
        <v>138.09999942779544</v>
      </c>
    </row>
    <row r="159" spans="1:10" x14ac:dyDescent="0.25">
      <c r="A159" s="6" t="s">
        <v>237</v>
      </c>
      <c r="B159" s="30"/>
      <c r="C159" s="30"/>
      <c r="D159" s="30"/>
      <c r="E159" s="30">
        <v>29.200000762939499</v>
      </c>
      <c r="F159" s="30"/>
      <c r="G159" s="30"/>
      <c r="H159" s="30"/>
      <c r="I159" s="30"/>
      <c r="J159" s="30">
        <v>29.200000762939499</v>
      </c>
    </row>
    <row r="160" spans="1:10" x14ac:dyDescent="0.25">
      <c r="A160" s="6" t="s">
        <v>238</v>
      </c>
      <c r="B160" s="30"/>
      <c r="C160" s="30"/>
      <c r="D160" s="30"/>
      <c r="E160" s="30">
        <v>10.800000190734901</v>
      </c>
      <c r="F160" s="30"/>
      <c r="G160" s="30"/>
      <c r="H160" s="30"/>
      <c r="I160" s="30"/>
      <c r="J160" s="30">
        <v>10.800000190734901</v>
      </c>
    </row>
    <row r="161" spans="1:10" x14ac:dyDescent="0.25">
      <c r="A161" s="6" t="s">
        <v>239</v>
      </c>
      <c r="B161" s="30"/>
      <c r="C161" s="30"/>
      <c r="D161" s="30"/>
      <c r="E161" s="30">
        <v>22</v>
      </c>
      <c r="F161" s="30"/>
      <c r="G161" s="30"/>
      <c r="H161" s="30"/>
      <c r="I161" s="30"/>
      <c r="J161" s="30">
        <v>22</v>
      </c>
    </row>
    <row r="162" spans="1:10" x14ac:dyDescent="0.25">
      <c r="A162" s="6" t="s">
        <v>240</v>
      </c>
      <c r="B162" s="30"/>
      <c r="C162" s="30"/>
      <c r="D162" s="30"/>
      <c r="E162" s="30">
        <v>20</v>
      </c>
      <c r="F162" s="30"/>
      <c r="G162" s="30"/>
      <c r="H162" s="30"/>
      <c r="I162" s="30"/>
      <c r="J162" s="30">
        <v>20</v>
      </c>
    </row>
    <row r="163" spans="1:10" x14ac:dyDescent="0.25">
      <c r="A163" s="6" t="s">
        <v>241</v>
      </c>
      <c r="B163" s="30"/>
      <c r="C163" s="30">
        <v>41.200000762939503</v>
      </c>
      <c r="D163" s="30"/>
      <c r="E163" s="30">
        <v>758.70000171661377</v>
      </c>
      <c r="F163" s="30"/>
      <c r="G163" s="30"/>
      <c r="H163" s="30"/>
      <c r="I163" s="30"/>
      <c r="J163" s="30">
        <v>799.90000247955322</v>
      </c>
    </row>
    <row r="164" spans="1:10" ht="17.25" customHeight="1" x14ac:dyDescent="0.3">
      <c r="A164" s="14" t="s">
        <v>406</v>
      </c>
      <c r="B164" s="31"/>
      <c r="C164" s="31">
        <v>41.200000762939503</v>
      </c>
      <c r="D164" s="31"/>
      <c r="E164" s="31">
        <v>1614.6500020027161</v>
      </c>
      <c r="F164" s="31"/>
      <c r="G164" s="31"/>
      <c r="H164" s="31"/>
      <c r="I164" s="31">
        <v>33</v>
      </c>
      <c r="J164" s="31">
        <v>1688.8500027656555</v>
      </c>
    </row>
    <row r="165" spans="1:10" ht="18" customHeight="1" x14ac:dyDescent="0.3">
      <c r="A165" s="11" t="s">
        <v>408</v>
      </c>
      <c r="B165" s="31"/>
      <c r="C165" s="31">
        <v>41.200000762939503</v>
      </c>
      <c r="D165" s="31"/>
      <c r="E165" s="31">
        <v>2704.9500026702881</v>
      </c>
      <c r="F165" s="31"/>
      <c r="G165" s="31"/>
      <c r="H165" s="31"/>
      <c r="I165" s="31">
        <v>48</v>
      </c>
      <c r="J165" s="31">
        <v>2842.5500030517578</v>
      </c>
    </row>
    <row r="166" spans="1:10" ht="15" customHeight="1" x14ac:dyDescent="0.3">
      <c r="A166" s="11" t="s">
        <v>42</v>
      </c>
      <c r="B166" s="31">
        <v>33</v>
      </c>
      <c r="C166" s="31">
        <v>41.200000762939503</v>
      </c>
      <c r="D166" s="31">
        <v>30.5</v>
      </c>
      <c r="E166" s="31">
        <v>6360.9699964523315</v>
      </c>
      <c r="F166" s="31">
        <v>44.600000381469698</v>
      </c>
      <c r="G166" s="31">
        <v>10180.400008440018</v>
      </c>
      <c r="H166" s="31">
        <v>19</v>
      </c>
      <c r="I166" s="31">
        <v>392.60000038146967</v>
      </c>
      <c r="J166" s="31">
        <v>17318.870005846024</v>
      </c>
    </row>
    <row r="167" spans="1:10" ht="21" customHeight="1" x14ac:dyDescent="0.25"/>
    <row r="170" spans="1:10" x14ac:dyDescent="0.25">
      <c r="G170" s="28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Fröburna växtslag Hektar</vt:lpstr>
      <vt:lpstr>Fröburna växtslag länsvis</vt:lpstr>
      <vt:lpstr>Fröburna växtslag art &amp; sortvis</vt:lpstr>
      <vt:lpstr>Fröburna växtslag Ekologiskt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Fältbesiktning fröburna 2021</dc:title>
  <dc:creator>Charlotta Nilsson</dc:creator>
  <cp:lastModifiedBy>Helena Johansson</cp:lastModifiedBy>
  <cp:lastPrinted>2021-11-25T12:37:39Z</cp:lastPrinted>
  <dcterms:created xsi:type="dcterms:W3CDTF">2021-04-07T08:36:25Z</dcterms:created>
  <dcterms:modified xsi:type="dcterms:W3CDTF">2022-12-19T14:07:01Z</dcterms:modified>
</cp:coreProperties>
</file>